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2.xml" ContentType="application/vnd.openxmlformats-officedocument.drawingml.chart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6125" windowHeight="8010" activeTab="1"/>
  </bookViews>
  <sheets>
    <sheet name="MT1606 &amp; PH2103" sheetId="1" r:id="rId1"/>
    <sheet name="MT1505 &amp; PH1703" sheetId="2" r:id="rId2"/>
    <sheet name="Enrollments &amp; Success Rates" sheetId="3" r:id="rId3"/>
  </sheets>
  <calcPr calcId="145621"/>
</workbook>
</file>

<file path=xl/calcChain.xml><?xml version="1.0" encoding="utf-8"?>
<calcChain xmlns="http://schemas.openxmlformats.org/spreadsheetml/2006/main">
  <c r="I22" i="3" l="1"/>
  <c r="I17" i="3"/>
  <c r="I16" i="3"/>
  <c r="I12" i="3"/>
  <c r="I11" i="3"/>
  <c r="I10" i="3"/>
  <c r="I6" i="3"/>
  <c r="I5" i="3"/>
  <c r="I4" i="3"/>
  <c r="G14" i="2" l="1"/>
  <c r="F14" i="2"/>
  <c r="E14" i="2"/>
  <c r="D14" i="2"/>
  <c r="C14" i="2"/>
  <c r="B14" i="2"/>
  <c r="G13" i="2"/>
  <c r="F13" i="2"/>
  <c r="E13" i="2"/>
  <c r="D13" i="2"/>
  <c r="C13" i="2"/>
  <c r="B13" i="2"/>
  <c r="G12" i="2"/>
  <c r="F12" i="2"/>
  <c r="E12" i="2"/>
  <c r="D12" i="2"/>
  <c r="C12" i="2"/>
  <c r="B12" i="2"/>
  <c r="H7" i="2"/>
  <c r="J7" i="2" s="1"/>
  <c r="H6" i="2"/>
  <c r="J6" i="2" s="1"/>
  <c r="H5" i="2"/>
  <c r="I5" i="2" s="1"/>
  <c r="I6" i="2" l="1"/>
  <c r="J5" i="2"/>
  <c r="I7" i="2"/>
  <c r="H7" i="1"/>
  <c r="H6" i="1"/>
  <c r="H5" i="1"/>
  <c r="J6" i="1" l="1"/>
  <c r="G13" i="1"/>
  <c r="E13" i="1"/>
  <c r="C13" i="1"/>
  <c r="F13" i="1"/>
  <c r="D13" i="1"/>
  <c r="B13" i="1"/>
  <c r="G12" i="1"/>
  <c r="E12" i="1"/>
  <c r="C12" i="1"/>
  <c r="F12" i="1"/>
  <c r="D12" i="1"/>
  <c r="J7" i="1"/>
  <c r="G14" i="1"/>
  <c r="E14" i="1"/>
  <c r="C14" i="1"/>
  <c r="F14" i="1"/>
  <c r="D14" i="1"/>
  <c r="B14" i="1"/>
  <c r="J5" i="1"/>
  <c r="B12" i="1"/>
  <c r="I7" i="1"/>
  <c r="I6" i="1"/>
  <c r="I5" i="1"/>
</calcChain>
</file>

<file path=xl/sharedStrings.xml><?xml version="1.0" encoding="utf-8"?>
<sst xmlns="http://schemas.openxmlformats.org/spreadsheetml/2006/main" count="104" uniqueCount="41">
  <si>
    <t>A</t>
  </si>
  <si>
    <t>B</t>
  </si>
  <si>
    <t>C</t>
  </si>
  <si>
    <t>D</t>
  </si>
  <si>
    <t>F</t>
  </si>
  <si>
    <t>W</t>
  </si>
  <si>
    <t>Total</t>
  </si>
  <si>
    <t>%A</t>
  </si>
  <si>
    <t>%B</t>
  </si>
  <si>
    <t>%C</t>
  </si>
  <si>
    <t>%D</t>
  </si>
  <si>
    <t>%F</t>
  </si>
  <si>
    <t>%W</t>
  </si>
  <si>
    <t>GPA</t>
  </si>
  <si>
    <t>%Success Rates</t>
  </si>
  <si>
    <t>College Physics I</t>
  </si>
  <si>
    <t>MT*1605 = Analytic Geometry + Calculus I</t>
  </si>
  <si>
    <t>PH*2103 = General Physics I Lecture</t>
  </si>
  <si>
    <t xml:space="preserve"> MT*1605 Grade</t>
  </si>
  <si>
    <t>MT*1605 Grade</t>
  </si>
  <si>
    <t>Effect of Analytical Geometry &amp; Calculus I Grade on General Physics I Success Rate</t>
  </si>
  <si>
    <t>Students took MT*1605 before PH*2103</t>
  </si>
  <si>
    <t>Notes:</t>
  </si>
  <si>
    <t>Effect of Pre-Calculus Grade on College Physics I Success Rate</t>
  </si>
  <si>
    <t xml:space="preserve"> MT*1505 Grade</t>
  </si>
  <si>
    <t>General Physics I</t>
  </si>
  <si>
    <t>MT*1505 Grade</t>
  </si>
  <si>
    <t>PH*1703 = College Physics I Lecture</t>
  </si>
  <si>
    <t>MT*1505 = Pre-Calculus I</t>
  </si>
  <si>
    <t>Students took MT*1505 before PH*1703</t>
  </si>
  <si>
    <t>acad_year</t>
  </si>
  <si>
    <t>%success Rate</t>
  </si>
  <si>
    <t>headcount</t>
  </si>
  <si>
    <t>% success rate</t>
  </si>
  <si>
    <t>PH2103 Grade Totals &amp; Success Rate</t>
  </si>
  <si>
    <t>PH2203 Grade Totals &amp; Success Rate</t>
  </si>
  <si>
    <t>PH1703 Grade Totals &amp; Success Rate</t>
  </si>
  <si>
    <t>PH1803 Grade Totals &amp; Success Rate</t>
  </si>
  <si>
    <t>students may have take the same course more than once in a year</t>
  </si>
  <si>
    <t>College Physics I &amp; II not offered some years due to lack of interest</t>
  </si>
  <si>
    <t>W &amp;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</si>
</sst>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5" tint="-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0" fillId="3" borderId="0" xfId="0" applyFill="1"/>
    <xf numFmtId="0" fontId="0" fillId="2" borderId="0" xfId="0" applyFill="1" applyAlignment="1">
      <alignment horizontal="center" vertic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164" fontId="0" fillId="0" borderId="0" xfId="1" applyNumberFormat="1" applyFont="1"/>
    <xf numFmtId="164" fontId="0" fillId="2" borderId="0" xfId="1" applyNumberFormat="1" applyFont="1" applyFill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2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84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3" tint="-0.49998474074526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3" tint="-0.49998474074526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3" tint="-0.49998474074526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3" tint="-0.49998474074526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2" formatCode="0.00"/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2" formatCode="0.00"/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Medium9"/>
  <colors>
    <mruColors>
      <color rgb="FFCC3300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'MT1606 &amp; PH2103'!$A$12</c:f>
              <c:strCache>
                <c:ptCount val="1"/>
                <c:pt idx="0">
                  <c:v>A</c:v>
                </c:pt>
              </c:strCache>
            </c:strRef>
          </c:tx>
          <c:marker>
            <c:symbol val="none"/>
          </c:marker>
          <c:cat>
            <c:strRef>
              <c:f>'MT1606 &amp; PH2103'!$B$11:$G$11</c:f>
              <c:strCache>
                <c:ptCount val="6"/>
                <c:pt idx="0">
                  <c:v>%A</c:v>
                </c:pt>
                <c:pt idx="1">
                  <c:v>%B</c:v>
                </c:pt>
                <c:pt idx="2">
                  <c:v>%C</c:v>
                </c:pt>
                <c:pt idx="3">
                  <c:v>%D</c:v>
                </c:pt>
                <c:pt idx="4">
                  <c:v>%F</c:v>
                </c:pt>
                <c:pt idx="5">
                  <c:v>%W</c:v>
                </c:pt>
              </c:strCache>
            </c:strRef>
          </c:cat>
          <c:val>
            <c:numRef>
              <c:f>'MT1606 &amp; PH2103'!$B$12:$G$12</c:f>
              <c:numCache>
                <c:formatCode>0.0%</c:formatCode>
                <c:ptCount val="6"/>
                <c:pt idx="0">
                  <c:v>0.52272727272727271</c:v>
                </c:pt>
                <c:pt idx="1">
                  <c:v>0.29545454545454547</c:v>
                </c:pt>
                <c:pt idx="2">
                  <c:v>0.14393939393939395</c:v>
                </c:pt>
                <c:pt idx="3">
                  <c:v>7.575757575757576E-3</c:v>
                </c:pt>
                <c:pt idx="4">
                  <c:v>0</c:v>
                </c:pt>
                <c:pt idx="5">
                  <c:v>3.0303030303030304E-2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'MT1606 &amp; PH2103'!$A$13</c:f>
              <c:strCache>
                <c:ptCount val="1"/>
                <c:pt idx="0">
                  <c:v>B</c:v>
                </c:pt>
              </c:strCache>
            </c:strRef>
          </c:tx>
          <c:marker>
            <c:symbol val="none"/>
          </c:marker>
          <c:cat>
            <c:strRef>
              <c:f>'MT1606 &amp; PH2103'!$B$11:$G$11</c:f>
              <c:strCache>
                <c:ptCount val="6"/>
                <c:pt idx="0">
                  <c:v>%A</c:v>
                </c:pt>
                <c:pt idx="1">
                  <c:v>%B</c:v>
                </c:pt>
                <c:pt idx="2">
                  <c:v>%C</c:v>
                </c:pt>
                <c:pt idx="3">
                  <c:v>%D</c:v>
                </c:pt>
                <c:pt idx="4">
                  <c:v>%F</c:v>
                </c:pt>
                <c:pt idx="5">
                  <c:v>%W</c:v>
                </c:pt>
              </c:strCache>
            </c:strRef>
          </c:cat>
          <c:val>
            <c:numRef>
              <c:f>'MT1606 &amp; PH2103'!$B$13:$G$13</c:f>
              <c:numCache>
                <c:formatCode>0.0%</c:formatCode>
                <c:ptCount val="6"/>
                <c:pt idx="0">
                  <c:v>0.11428571428571428</c:v>
                </c:pt>
                <c:pt idx="1">
                  <c:v>0.47428571428571431</c:v>
                </c:pt>
                <c:pt idx="2">
                  <c:v>0.28000000000000003</c:v>
                </c:pt>
                <c:pt idx="3">
                  <c:v>2.8571428571428571E-2</c:v>
                </c:pt>
                <c:pt idx="4">
                  <c:v>1.1428571428571429E-2</c:v>
                </c:pt>
                <c:pt idx="5">
                  <c:v>9.1428571428571428E-2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'MT1606 &amp; PH2103'!$A$14</c:f>
              <c:strCache>
                <c:ptCount val="1"/>
                <c:pt idx="0">
                  <c:v>C</c:v>
                </c:pt>
              </c:strCache>
            </c:strRef>
          </c:tx>
          <c:marker>
            <c:symbol val="none"/>
          </c:marker>
          <c:cat>
            <c:strRef>
              <c:f>'MT1606 &amp; PH2103'!$B$11:$G$11</c:f>
              <c:strCache>
                <c:ptCount val="6"/>
                <c:pt idx="0">
                  <c:v>%A</c:v>
                </c:pt>
                <c:pt idx="1">
                  <c:v>%B</c:v>
                </c:pt>
                <c:pt idx="2">
                  <c:v>%C</c:v>
                </c:pt>
                <c:pt idx="3">
                  <c:v>%D</c:v>
                </c:pt>
                <c:pt idx="4">
                  <c:v>%F</c:v>
                </c:pt>
                <c:pt idx="5">
                  <c:v>%W</c:v>
                </c:pt>
              </c:strCache>
            </c:strRef>
          </c:cat>
          <c:val>
            <c:numRef>
              <c:f>'MT1606 &amp; PH2103'!$B$14:$G$14</c:f>
              <c:numCache>
                <c:formatCode>0.0%</c:formatCode>
                <c:ptCount val="6"/>
                <c:pt idx="0">
                  <c:v>2.8248587570621469E-2</c:v>
                </c:pt>
                <c:pt idx="1">
                  <c:v>0.19209039548022599</c:v>
                </c:pt>
                <c:pt idx="2">
                  <c:v>0.48587570621468928</c:v>
                </c:pt>
                <c:pt idx="3">
                  <c:v>7.3446327683615822E-2</c:v>
                </c:pt>
                <c:pt idx="4">
                  <c:v>2.2598870056497175E-2</c:v>
                </c:pt>
                <c:pt idx="5">
                  <c:v>0.19774011299435029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957632"/>
        <c:axId val="103959168"/>
      </c:lineChart>
      <c:catAx>
        <c:axId val="103957632"/>
        <c:scaling>
          <c:orientation val="minMax"/>
        </c:scaling>
        <c:delete val="0"/>
        <c:axPos val="b"/>
        <c:majorTickMark val="out"/>
        <c:minorTickMark val="none"/>
        <c:tickLblPos val="nextTo"/>
        <c:crossAx val="103959168"/>
        <c:crosses val="autoZero"/>
        <c:auto val="1"/>
        <c:lblAlgn val="ctr"/>
        <c:lblOffset val="100"/>
        <c:noMultiLvlLbl val="0"/>
      </c:catAx>
      <c:valAx>
        <c:axId val="1039591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0.0%" sourceLinked="1"/>
        <c:majorTickMark val="out"/>
        <c:minorTickMark val="none"/>
        <c:tickLblPos val="nextTo"/>
        <c:crossAx val="1039576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96705714167236E-2"/>
          <c:y val="5.1579650104712521E-2"/>
          <c:w val="0.79147359039975484"/>
          <c:h val="0.83203636130849501"/>
        </c:manualLayout>
      </c:layout>
      <c:lineChart>
        <c:grouping val="standard"/>
        <c:varyColors val="0"/>
        <c:ser>
          <c:idx val="0"/>
          <c:order val="0"/>
          <c:tx>
            <c:strRef>
              <c:f>'MT1505 &amp; PH1703'!$A$12</c:f>
              <c:strCache>
                <c:ptCount val="1"/>
                <c:pt idx="0">
                  <c:v>A</c:v>
                </c:pt>
              </c:strCache>
            </c:strRef>
          </c:tx>
          <c:marker>
            <c:symbol val="none"/>
          </c:marker>
          <c:cat>
            <c:strRef>
              <c:f>'MT1606 &amp; PH2103'!$B$11:$G$11</c:f>
              <c:strCache>
                <c:ptCount val="6"/>
                <c:pt idx="0">
                  <c:v>%A</c:v>
                </c:pt>
                <c:pt idx="1">
                  <c:v>%B</c:v>
                </c:pt>
                <c:pt idx="2">
                  <c:v>%C</c:v>
                </c:pt>
                <c:pt idx="3">
                  <c:v>%D</c:v>
                </c:pt>
                <c:pt idx="4">
                  <c:v>%F</c:v>
                </c:pt>
                <c:pt idx="5">
                  <c:v>%W</c:v>
                </c:pt>
              </c:strCache>
            </c:strRef>
          </c:cat>
          <c:val>
            <c:numRef>
              <c:f>'MT1505 &amp; PH1703'!$B$12:$G$12</c:f>
              <c:numCache>
                <c:formatCode>0.0%</c:formatCode>
                <c:ptCount val="6"/>
                <c:pt idx="0">
                  <c:v>0.66666666666666663</c:v>
                </c:pt>
                <c:pt idx="1">
                  <c:v>0.22222222222222221</c:v>
                </c:pt>
                <c:pt idx="2">
                  <c:v>0</c:v>
                </c:pt>
                <c:pt idx="3">
                  <c:v>0.1111111111111111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'MT1505 &amp; PH1703'!$A$13</c:f>
              <c:strCache>
                <c:ptCount val="1"/>
                <c:pt idx="0">
                  <c:v>B</c:v>
                </c:pt>
              </c:strCache>
            </c:strRef>
          </c:tx>
          <c:marker>
            <c:symbol val="none"/>
          </c:marker>
          <c:cat>
            <c:strRef>
              <c:f>'MT1606 &amp; PH2103'!$B$11:$G$11</c:f>
              <c:strCache>
                <c:ptCount val="6"/>
                <c:pt idx="0">
                  <c:v>%A</c:v>
                </c:pt>
                <c:pt idx="1">
                  <c:v>%B</c:v>
                </c:pt>
                <c:pt idx="2">
                  <c:v>%C</c:v>
                </c:pt>
                <c:pt idx="3">
                  <c:v>%D</c:v>
                </c:pt>
                <c:pt idx="4">
                  <c:v>%F</c:v>
                </c:pt>
                <c:pt idx="5">
                  <c:v>%W</c:v>
                </c:pt>
              </c:strCache>
            </c:strRef>
          </c:cat>
          <c:val>
            <c:numRef>
              <c:f>'MT1505 &amp; PH1703'!$B$13:$G$13</c:f>
              <c:numCache>
                <c:formatCode>0.0%</c:formatCode>
                <c:ptCount val="6"/>
                <c:pt idx="0">
                  <c:v>0.25</c:v>
                </c:pt>
                <c:pt idx="1">
                  <c:v>0.625</c:v>
                </c:pt>
                <c:pt idx="2">
                  <c:v>6.25E-2</c:v>
                </c:pt>
                <c:pt idx="3">
                  <c:v>0</c:v>
                </c:pt>
                <c:pt idx="4">
                  <c:v>0</c:v>
                </c:pt>
                <c:pt idx="5">
                  <c:v>6.25E-2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'MT1505 &amp; PH1703'!$A$14</c:f>
              <c:strCache>
                <c:ptCount val="1"/>
                <c:pt idx="0">
                  <c:v>C</c:v>
                </c:pt>
              </c:strCache>
            </c:strRef>
          </c:tx>
          <c:marker>
            <c:symbol val="none"/>
          </c:marker>
          <c:cat>
            <c:strRef>
              <c:f>'MT1606 &amp; PH2103'!$B$11:$G$11</c:f>
              <c:strCache>
                <c:ptCount val="6"/>
                <c:pt idx="0">
                  <c:v>%A</c:v>
                </c:pt>
                <c:pt idx="1">
                  <c:v>%B</c:v>
                </c:pt>
                <c:pt idx="2">
                  <c:v>%C</c:v>
                </c:pt>
                <c:pt idx="3">
                  <c:v>%D</c:v>
                </c:pt>
                <c:pt idx="4">
                  <c:v>%F</c:v>
                </c:pt>
                <c:pt idx="5">
                  <c:v>%W</c:v>
                </c:pt>
              </c:strCache>
            </c:strRef>
          </c:cat>
          <c:val>
            <c:numRef>
              <c:f>'MT1505 &amp; PH1703'!$B$14:$G$14</c:f>
              <c:numCache>
                <c:formatCode>0.0%</c:formatCode>
                <c:ptCount val="6"/>
                <c:pt idx="0">
                  <c:v>0.29411764705882354</c:v>
                </c:pt>
                <c:pt idx="1">
                  <c:v>0.41176470588235292</c:v>
                </c:pt>
                <c:pt idx="2">
                  <c:v>0.23529411764705882</c:v>
                </c:pt>
                <c:pt idx="3">
                  <c:v>5.8823529411764705E-2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443392"/>
        <c:axId val="114444928"/>
      </c:lineChart>
      <c:catAx>
        <c:axId val="114443392"/>
        <c:scaling>
          <c:orientation val="minMax"/>
        </c:scaling>
        <c:delete val="0"/>
        <c:axPos val="b"/>
        <c:majorTickMark val="out"/>
        <c:minorTickMark val="none"/>
        <c:tickLblPos val="nextTo"/>
        <c:crossAx val="114444928"/>
        <c:crosses val="autoZero"/>
        <c:auto val="1"/>
        <c:lblAlgn val="ctr"/>
        <c:lblOffset val="100"/>
        <c:noMultiLvlLbl val="0"/>
      </c:catAx>
      <c:valAx>
        <c:axId val="1144449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0.0%" sourceLinked="1"/>
        <c:majorTickMark val="out"/>
        <c:minorTickMark val="none"/>
        <c:tickLblPos val="nextTo"/>
        <c:crossAx val="1144433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22</xdr:row>
      <xdr:rowOff>47625</xdr:rowOff>
    </xdr:from>
    <xdr:to>
      <xdr:col>9</xdr:col>
      <xdr:colOff>466725</xdr:colOff>
      <xdr:row>36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22</xdr:row>
      <xdr:rowOff>38100</xdr:rowOff>
    </xdr:from>
    <xdr:to>
      <xdr:col>10</xdr:col>
      <xdr:colOff>242888</xdr:colOff>
      <xdr:row>36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3" name="Table3" displayName="Table3" ref="A4:J7" totalsRowShown="0" headerRowDxfId="83">
  <tableColumns count="10">
    <tableColumn id="1" name=" MT*1605 Grade" dataDxfId="82"/>
    <tableColumn id="2" name="A" dataDxfId="81"/>
    <tableColumn id="4" name="B" dataDxfId="80"/>
    <tableColumn id="6" name="C" dataDxfId="79"/>
    <tableColumn id="8" name="D" dataDxfId="78"/>
    <tableColumn id="10" name="F" dataDxfId="77"/>
    <tableColumn id="12" name="W" dataDxfId="76"/>
    <tableColumn id="14" name="Total" dataDxfId="75">
      <calculatedColumnFormula>SUM(B5,C5,D5,E5,F5,G5)</calculatedColumnFormula>
    </tableColumn>
    <tableColumn id="15" name="%Success Rates" dataDxfId="74" dataCellStyle="Percent">
      <calculatedColumnFormula>SUM(B5,C5,D5)/$H5</calculatedColumnFormula>
    </tableColumn>
    <tableColumn id="16" name="GPA" dataDxfId="73">
      <calculatedColumnFormula>(B5*4+C5*3+D5*2+E5*1)/H5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11:G14" totalsRowShown="0" headerRowDxfId="72" dataDxfId="71" dataCellStyle="Percent">
  <tableColumns count="7">
    <tableColumn id="1" name="MT*1605 Grade" dataDxfId="70"/>
    <tableColumn id="2" name="%A" dataDxfId="69" dataCellStyle="Percent">
      <calculatedColumnFormula>B5/$H5</calculatedColumnFormula>
    </tableColumn>
    <tableColumn id="3" name="%B" dataDxfId="68" dataCellStyle="Percent">
      <calculatedColumnFormula>C5/$H5</calculatedColumnFormula>
    </tableColumn>
    <tableColumn id="4" name="%C" dataDxfId="67" dataCellStyle="Percent">
      <calculatedColumnFormula>D5/$H5</calculatedColumnFormula>
    </tableColumn>
    <tableColumn id="5" name="%D" dataDxfId="66" dataCellStyle="Percent">
      <calculatedColumnFormula>E5/$H5</calculatedColumnFormula>
    </tableColumn>
    <tableColumn id="6" name="%F" dataDxfId="65" dataCellStyle="Percent">
      <calculatedColumnFormula>F5/$H5</calculatedColumnFormula>
    </tableColumn>
    <tableColumn id="7" name="%W" dataDxfId="64" dataCellStyle="Percent">
      <calculatedColumnFormula>G5/$H5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2" name="Table33" displayName="Table33" ref="A4:J7" totalsRowShown="0" headerRowDxfId="63">
  <tableColumns count="10">
    <tableColumn id="1" name=" MT*1505 Grade" dataDxfId="62"/>
    <tableColumn id="2" name="A" dataDxfId="61"/>
    <tableColumn id="4" name="B" dataDxfId="60"/>
    <tableColumn id="6" name="C" dataDxfId="59"/>
    <tableColumn id="8" name="D" dataDxfId="58"/>
    <tableColumn id="10" name="F" dataDxfId="57"/>
    <tableColumn id="12" name="W" dataDxfId="56"/>
    <tableColumn id="14" name="Total" dataDxfId="55">
      <calculatedColumnFormula>SUM(B5,C5,D5,E5,F5,G5)</calculatedColumnFormula>
    </tableColumn>
    <tableColumn id="15" name="%Success Rates" dataDxfId="54" dataCellStyle="Percent">
      <calculatedColumnFormula>SUM(B5,C5,D5)/$H5</calculatedColumnFormula>
    </tableColumn>
    <tableColumn id="16" name="GPA" dataDxfId="53">
      <calculatedColumnFormula>(B5*4+C5*3+D5*2+E5*1)/H5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6" name="Table17" displayName="Table17" ref="A11:G14" totalsRowShown="0" headerRowDxfId="52" dataDxfId="51" dataCellStyle="Percent">
  <tableColumns count="7">
    <tableColumn id="1" name="MT*1505 Grade" dataDxfId="50"/>
    <tableColumn id="2" name="%A" dataDxfId="49" dataCellStyle="Percent">
      <calculatedColumnFormula>B5/$H5</calculatedColumnFormula>
    </tableColumn>
    <tableColumn id="3" name="%B" dataDxfId="48" dataCellStyle="Percent">
      <calculatedColumnFormula>C5/$H5</calculatedColumnFormula>
    </tableColumn>
    <tableColumn id="4" name="%C" dataDxfId="47" dataCellStyle="Percent">
      <calculatedColumnFormula>D5/$H5</calculatedColumnFormula>
    </tableColumn>
    <tableColumn id="5" name="%D" dataDxfId="46" dataCellStyle="Percent">
      <calculatedColumnFormula>E5/$H5</calculatedColumnFormula>
    </tableColumn>
    <tableColumn id="6" name="%F" dataDxfId="45" dataCellStyle="Percent">
      <calculatedColumnFormula>F5/$H5</calculatedColumnFormula>
    </tableColumn>
    <tableColumn id="7" name="%W" dataDxfId="44" dataCellStyle="Percent">
      <calculatedColumnFormula>G5/$H5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4" name="Table4" displayName="Table4" ref="A3:I6" totalsRowShown="0" headerRowDxfId="43" dataDxfId="42">
  <tableColumns count="9">
    <tableColumn id="1" name="acad_year" dataDxfId="41"/>
    <tableColumn id="2" name="headcount" dataDxfId="40"/>
    <tableColumn id="3" name="A" dataDxfId="39"/>
    <tableColumn id="4" name="B" dataDxfId="38"/>
    <tableColumn id="5" name="C" dataDxfId="37"/>
    <tableColumn id="6" name="D" dataDxfId="36"/>
    <tableColumn id="7" name="F" dataDxfId="35"/>
    <tableColumn id="8" name="W" dataDxfId="34"/>
    <tableColumn id="9" name="%success Rate" dataDxfId="33" dataCellStyle="Percent">
      <calculatedColumnFormula>SUM(C4:E4)/B4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5" name="Table5" displayName="Table5" ref="A9:I12" totalsRowShown="0" headerRowDxfId="32" dataDxfId="31">
  <tableColumns count="9">
    <tableColumn id="1" name="acad_year" dataDxfId="30"/>
    <tableColumn id="2" name="headcount" dataDxfId="29"/>
    <tableColumn id="3" name="A" dataDxfId="28"/>
    <tableColumn id="4" name="B" dataDxfId="27"/>
    <tableColumn id="5" name="C" dataDxfId="26"/>
    <tableColumn id="6" name="D" dataDxfId="25"/>
    <tableColumn id="7" name="F" dataDxfId="24"/>
    <tableColumn id="8" name="W" dataDxfId="23"/>
    <tableColumn id="9" name="% success rate" dataDxfId="22" dataCellStyle="Percent">
      <calculatedColumnFormula>SUM(C10:E10)/B10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7" name="Table7" displayName="Table7" ref="A15:I18" totalsRowShown="0" headerRowDxfId="21" dataDxfId="20">
  <tableColumns count="9">
    <tableColumn id="1" name="acad_year" dataDxfId="19"/>
    <tableColumn id="2" name="headcount" dataDxfId="18"/>
    <tableColumn id="3" name="A" dataDxfId="17"/>
    <tableColumn id="4" name="B" dataDxfId="16"/>
    <tableColumn id="5" name="C" dataDxfId="15"/>
    <tableColumn id="6" name="D" dataDxfId="14"/>
    <tableColumn id="7" name="F" dataDxfId="13"/>
    <tableColumn id="8" name="W" dataDxfId="12"/>
    <tableColumn id="9" name="% success rate" dataDxfId="11" dataCellStyle="Percent"/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8" name="Table8" displayName="Table8" ref="A21:I24" totalsRowShown="0" headerRowDxfId="10" dataDxfId="9">
  <tableColumns count="9">
    <tableColumn id="1" name="acad_year" dataDxfId="8"/>
    <tableColumn id="2" name="headcount" dataDxfId="7"/>
    <tableColumn id="3" name="A" dataDxfId="6"/>
    <tableColumn id="4" name="B" dataDxfId="5"/>
    <tableColumn id="5" name="C" dataDxfId="4"/>
    <tableColumn id="6" name="D" dataDxfId="3"/>
    <tableColumn id="7" name="F" dataDxfId="2"/>
    <tableColumn id="8" name="W" dataDxfId="1"/>
    <tableColumn id="9" name="% success rate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8.xml"/><Relationship Id="rId4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zoomScaleNormal="100" workbookViewId="0"/>
  </sheetViews>
  <sheetFormatPr defaultRowHeight="15" x14ac:dyDescent="0.25"/>
  <cols>
    <col min="1" max="1" width="15" customWidth="1"/>
    <col min="2" max="8" width="7.140625" customWidth="1"/>
    <col min="9" max="9" width="14.7109375" bestFit="1" customWidth="1"/>
    <col min="10" max="10" width="4.85546875" bestFit="1" customWidth="1"/>
    <col min="11" max="13" width="7.140625" customWidth="1"/>
    <col min="14" max="14" width="7.5703125" customWidth="1"/>
    <col min="15" max="15" width="14.7109375" bestFit="1" customWidth="1"/>
    <col min="16" max="16" width="7.28515625" customWidth="1"/>
  </cols>
  <sheetData>
    <row r="1" spans="1:10" ht="18.75" x14ac:dyDescent="0.3">
      <c r="A1" s="12" t="s">
        <v>20</v>
      </c>
    </row>
    <row r="3" spans="1:10" ht="15.75" x14ac:dyDescent="0.25">
      <c r="B3" s="17" t="s">
        <v>25</v>
      </c>
      <c r="C3" s="17"/>
      <c r="D3" s="17"/>
      <c r="E3" s="17"/>
      <c r="F3" s="17"/>
      <c r="G3" s="17"/>
      <c r="H3" s="17"/>
      <c r="I3" s="17"/>
      <c r="J3" s="17"/>
    </row>
    <row r="4" spans="1:10" x14ac:dyDescent="0.25">
      <c r="A4" s="3" t="s">
        <v>18</v>
      </c>
      <c r="B4" s="4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14</v>
      </c>
      <c r="J4" s="4" t="s">
        <v>13</v>
      </c>
    </row>
    <row r="5" spans="1:10" x14ac:dyDescent="0.25">
      <c r="A5" s="6" t="s">
        <v>0</v>
      </c>
      <c r="B5" s="1">
        <v>69</v>
      </c>
      <c r="C5" s="1">
        <v>39</v>
      </c>
      <c r="D5" s="1">
        <v>19</v>
      </c>
      <c r="E5" s="1">
        <v>1</v>
      </c>
      <c r="F5" s="1">
        <v>0</v>
      </c>
      <c r="G5" s="1">
        <v>4</v>
      </c>
      <c r="H5" s="1">
        <f>SUM(B5,C5,D5,E5,F5,G5)</f>
        <v>132</v>
      </c>
      <c r="I5" s="2">
        <f>SUM(B5,C5,D5)/$H5</f>
        <v>0.96212121212121215</v>
      </c>
      <c r="J5" s="5">
        <f>(B5*4+C5*3+D5*2+E5*1)/H5</f>
        <v>3.2727272727272729</v>
      </c>
    </row>
    <row r="6" spans="1:10" x14ac:dyDescent="0.25">
      <c r="A6" s="6" t="s">
        <v>1</v>
      </c>
      <c r="B6" s="1">
        <v>20</v>
      </c>
      <c r="C6" s="1">
        <v>83</v>
      </c>
      <c r="D6" s="1">
        <v>49</v>
      </c>
      <c r="E6" s="1">
        <v>5</v>
      </c>
      <c r="F6" s="1">
        <v>2</v>
      </c>
      <c r="G6" s="1">
        <v>16</v>
      </c>
      <c r="H6" s="1">
        <f>SUM(B6,C6,D6,E6,F6,G6)</f>
        <v>175</v>
      </c>
      <c r="I6" s="2">
        <f>SUM(B6,C6,D6)/$H6</f>
        <v>0.86857142857142855</v>
      </c>
      <c r="J6" s="5">
        <f>(B6*4+C6*3+D6*2+E6*1)/H6</f>
        <v>2.4685714285714284</v>
      </c>
    </row>
    <row r="7" spans="1:10" x14ac:dyDescent="0.25">
      <c r="A7" s="6" t="s">
        <v>2</v>
      </c>
      <c r="B7" s="1">
        <v>5</v>
      </c>
      <c r="C7" s="1">
        <v>34</v>
      </c>
      <c r="D7" s="1">
        <v>86</v>
      </c>
      <c r="E7" s="1">
        <v>13</v>
      </c>
      <c r="F7" s="1">
        <v>4</v>
      </c>
      <c r="G7" s="1">
        <v>35</v>
      </c>
      <c r="H7" s="1">
        <f>SUM(B7,C7,D7,E7,F7,G7)</f>
        <v>177</v>
      </c>
      <c r="I7" s="2">
        <f>SUM(B7,C7,D7)/$H7</f>
        <v>0.70621468926553677</v>
      </c>
      <c r="J7" s="5">
        <f>(B7*4+C7*3+D7*2+E7*1)/H7</f>
        <v>1.7344632768361581</v>
      </c>
    </row>
    <row r="8" spans="1:10" x14ac:dyDescent="0.25">
      <c r="B8" s="1"/>
      <c r="C8" s="1"/>
      <c r="D8" s="1"/>
      <c r="E8" s="1"/>
      <c r="F8" s="1"/>
      <c r="G8" s="1"/>
      <c r="H8" s="1"/>
      <c r="I8" s="2"/>
      <c r="J8" s="5"/>
    </row>
    <row r="10" spans="1:10" ht="15.75" x14ac:dyDescent="0.25">
      <c r="B10" s="17" t="s">
        <v>25</v>
      </c>
      <c r="C10" s="17"/>
      <c r="D10" s="17"/>
      <c r="E10" s="17"/>
      <c r="F10" s="17"/>
      <c r="G10" s="17"/>
    </row>
    <row r="11" spans="1:10" x14ac:dyDescent="0.25">
      <c r="A11" s="8" t="s">
        <v>19</v>
      </c>
      <c r="B11" s="9" t="s">
        <v>7</v>
      </c>
      <c r="C11" s="9" t="s">
        <v>8</v>
      </c>
      <c r="D11" s="9" t="s">
        <v>9</v>
      </c>
      <c r="E11" s="9" t="s">
        <v>10</v>
      </c>
      <c r="F11" s="9" t="s">
        <v>11</v>
      </c>
      <c r="G11" s="9" t="s">
        <v>12</v>
      </c>
    </row>
    <row r="12" spans="1:10" x14ac:dyDescent="0.25">
      <c r="A12" s="6" t="s">
        <v>0</v>
      </c>
      <c r="B12" s="7">
        <f t="shared" ref="B12:G14" si="0">B5/$H5</f>
        <v>0.52272727272727271</v>
      </c>
      <c r="C12" s="7">
        <f t="shared" si="0"/>
        <v>0.29545454545454547</v>
      </c>
      <c r="D12" s="7">
        <f t="shared" si="0"/>
        <v>0.14393939393939395</v>
      </c>
      <c r="E12" s="7">
        <f t="shared" si="0"/>
        <v>7.575757575757576E-3</v>
      </c>
      <c r="F12" s="7">
        <f t="shared" si="0"/>
        <v>0</v>
      </c>
      <c r="G12" s="7">
        <f t="shared" si="0"/>
        <v>3.0303030303030304E-2</v>
      </c>
    </row>
    <row r="13" spans="1:10" x14ac:dyDescent="0.25">
      <c r="A13" s="6" t="s">
        <v>1</v>
      </c>
      <c r="B13" s="7">
        <f t="shared" si="0"/>
        <v>0.11428571428571428</v>
      </c>
      <c r="C13" s="7">
        <f t="shared" si="0"/>
        <v>0.47428571428571431</v>
      </c>
      <c r="D13" s="7">
        <f t="shared" si="0"/>
        <v>0.28000000000000003</v>
      </c>
      <c r="E13" s="7">
        <f t="shared" si="0"/>
        <v>2.8571428571428571E-2</v>
      </c>
      <c r="F13" s="7">
        <f t="shared" si="0"/>
        <v>1.1428571428571429E-2</v>
      </c>
      <c r="G13" s="7">
        <f t="shared" si="0"/>
        <v>9.1428571428571428E-2</v>
      </c>
    </row>
    <row r="14" spans="1:10" x14ac:dyDescent="0.25">
      <c r="A14" s="6" t="s">
        <v>2</v>
      </c>
      <c r="B14" s="7">
        <f t="shared" si="0"/>
        <v>2.8248587570621469E-2</v>
      </c>
      <c r="C14" s="7">
        <f t="shared" si="0"/>
        <v>0.19209039548022599</v>
      </c>
      <c r="D14" s="7">
        <f t="shared" si="0"/>
        <v>0.48587570621468928</v>
      </c>
      <c r="E14" s="7">
        <f t="shared" si="0"/>
        <v>7.3446327683615822E-2</v>
      </c>
      <c r="F14" s="7">
        <f t="shared" si="0"/>
        <v>2.2598870056497175E-2</v>
      </c>
      <c r="G14" s="7">
        <f t="shared" si="0"/>
        <v>0.19774011299435029</v>
      </c>
    </row>
    <row r="16" spans="1:10" x14ac:dyDescent="0.25">
      <c r="A16" s="10" t="s">
        <v>22</v>
      </c>
    </row>
    <row r="17" spans="1:1" x14ac:dyDescent="0.25">
      <c r="A17" s="11" t="s">
        <v>16</v>
      </c>
    </row>
    <row r="18" spans="1:1" x14ac:dyDescent="0.25">
      <c r="A18" s="11" t="s">
        <v>17</v>
      </c>
    </row>
    <row r="19" spans="1:1" x14ac:dyDescent="0.25">
      <c r="A19" s="11" t="s">
        <v>21</v>
      </c>
    </row>
  </sheetData>
  <mergeCells count="2">
    <mergeCell ref="B10:G10"/>
    <mergeCell ref="B3:J3"/>
  </mergeCells>
  <pageMargins left="0.25" right="0.25" top="0.75" bottom="0.75" header="0.3" footer="0.3"/>
  <pageSetup orientation="portrait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/>
  </sheetViews>
  <sheetFormatPr defaultRowHeight="15" x14ac:dyDescent="0.25"/>
  <cols>
    <col min="1" max="1" width="15" customWidth="1"/>
    <col min="2" max="8" width="7.140625" customWidth="1"/>
    <col min="9" max="9" width="14.7109375" bestFit="1" customWidth="1"/>
    <col min="10" max="10" width="4.85546875" bestFit="1" customWidth="1"/>
  </cols>
  <sheetData>
    <row r="1" spans="1:10" ht="18.75" x14ac:dyDescent="0.3">
      <c r="A1" s="12" t="s">
        <v>23</v>
      </c>
    </row>
    <row r="3" spans="1:10" ht="15.75" x14ac:dyDescent="0.25">
      <c r="B3" s="17" t="s">
        <v>15</v>
      </c>
      <c r="C3" s="17"/>
      <c r="D3" s="17"/>
      <c r="E3" s="17"/>
      <c r="F3" s="17"/>
      <c r="G3" s="17"/>
      <c r="H3" s="17"/>
      <c r="I3" s="17"/>
      <c r="J3" s="17"/>
    </row>
    <row r="4" spans="1:10" x14ac:dyDescent="0.25">
      <c r="A4" s="3" t="s">
        <v>24</v>
      </c>
      <c r="B4" s="4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14</v>
      </c>
      <c r="J4" s="4" t="s">
        <v>13</v>
      </c>
    </row>
    <row r="5" spans="1:10" x14ac:dyDescent="0.25">
      <c r="A5" s="6" t="s">
        <v>0</v>
      </c>
      <c r="B5" s="1">
        <v>6</v>
      </c>
      <c r="C5" s="1">
        <v>2</v>
      </c>
      <c r="D5" s="1"/>
      <c r="E5" s="1">
        <v>1</v>
      </c>
      <c r="F5" s="1"/>
      <c r="G5" s="1"/>
      <c r="H5" s="1">
        <f>SUM(B5,C5,D5,E5,F5,G5)</f>
        <v>9</v>
      </c>
      <c r="I5" s="2">
        <f>SUM(B5,C5,D5)/$H5</f>
        <v>0.88888888888888884</v>
      </c>
      <c r="J5" s="5">
        <f>(B5*4+C5*3+D5*2+E5*1)/H5</f>
        <v>3.4444444444444446</v>
      </c>
    </row>
    <row r="6" spans="1:10" x14ac:dyDescent="0.25">
      <c r="A6" s="6" t="s">
        <v>1</v>
      </c>
      <c r="B6" s="1">
        <v>4</v>
      </c>
      <c r="C6" s="1">
        <v>10</v>
      </c>
      <c r="D6" s="1">
        <v>1</v>
      </c>
      <c r="E6" s="1"/>
      <c r="F6" s="1"/>
      <c r="G6" s="1">
        <v>1</v>
      </c>
      <c r="H6" s="1">
        <f>SUM(B6,C6,D6,E6,F6,G6)</f>
        <v>16</v>
      </c>
      <c r="I6" s="2">
        <f>SUM(B6,C6,D6)/$H6</f>
        <v>0.9375</v>
      </c>
      <c r="J6" s="5">
        <f>(B6*4+C6*3+D6*2+E6*1)/H6</f>
        <v>3</v>
      </c>
    </row>
    <row r="7" spans="1:10" x14ac:dyDescent="0.25">
      <c r="A7" s="6" t="s">
        <v>2</v>
      </c>
      <c r="B7" s="1">
        <v>5</v>
      </c>
      <c r="C7" s="1">
        <v>7</v>
      </c>
      <c r="D7" s="1">
        <v>4</v>
      </c>
      <c r="E7" s="1">
        <v>1</v>
      </c>
      <c r="F7" s="1"/>
      <c r="G7" s="1"/>
      <c r="H7" s="1">
        <f>SUM(B7,C7,D7,E7,F7,G7)</f>
        <v>17</v>
      </c>
      <c r="I7" s="2">
        <f>SUM(B7,C7,D7)/$H7</f>
        <v>0.94117647058823528</v>
      </c>
      <c r="J7" s="5">
        <f>(B7*4+C7*3+D7*2+E7*1)/H7</f>
        <v>2.9411764705882355</v>
      </c>
    </row>
    <row r="10" spans="1:10" ht="15.75" x14ac:dyDescent="0.25">
      <c r="B10" s="17" t="s">
        <v>15</v>
      </c>
      <c r="C10" s="17"/>
      <c r="D10" s="17"/>
      <c r="E10" s="17"/>
      <c r="F10" s="17"/>
      <c r="G10" s="17"/>
    </row>
    <row r="11" spans="1:10" x14ac:dyDescent="0.25">
      <c r="A11" s="8" t="s">
        <v>26</v>
      </c>
      <c r="B11" s="9" t="s">
        <v>7</v>
      </c>
      <c r="C11" s="9" t="s">
        <v>8</v>
      </c>
      <c r="D11" s="9" t="s">
        <v>9</v>
      </c>
      <c r="E11" s="9" t="s">
        <v>10</v>
      </c>
      <c r="F11" s="9" t="s">
        <v>11</v>
      </c>
      <c r="G11" s="9" t="s">
        <v>12</v>
      </c>
    </row>
    <row r="12" spans="1:10" x14ac:dyDescent="0.25">
      <c r="A12" s="6" t="s">
        <v>0</v>
      </c>
      <c r="B12" s="7">
        <f t="shared" ref="B12:G14" si="0">B5/$H5</f>
        <v>0.66666666666666663</v>
      </c>
      <c r="C12" s="7">
        <f t="shared" si="0"/>
        <v>0.22222222222222221</v>
      </c>
      <c r="D12" s="7">
        <f t="shared" si="0"/>
        <v>0</v>
      </c>
      <c r="E12" s="7">
        <f t="shared" si="0"/>
        <v>0.1111111111111111</v>
      </c>
      <c r="F12" s="7">
        <f t="shared" si="0"/>
        <v>0</v>
      </c>
      <c r="G12" s="7">
        <f t="shared" si="0"/>
        <v>0</v>
      </c>
    </row>
    <row r="13" spans="1:10" x14ac:dyDescent="0.25">
      <c r="A13" s="6" t="s">
        <v>1</v>
      </c>
      <c r="B13" s="7">
        <f t="shared" si="0"/>
        <v>0.25</v>
      </c>
      <c r="C13" s="7">
        <f t="shared" si="0"/>
        <v>0.625</v>
      </c>
      <c r="D13" s="7">
        <f t="shared" si="0"/>
        <v>6.25E-2</v>
      </c>
      <c r="E13" s="7">
        <f t="shared" si="0"/>
        <v>0</v>
      </c>
      <c r="F13" s="7">
        <f t="shared" si="0"/>
        <v>0</v>
      </c>
      <c r="G13" s="7">
        <f t="shared" si="0"/>
        <v>6.25E-2</v>
      </c>
    </row>
    <row r="14" spans="1:10" x14ac:dyDescent="0.25">
      <c r="A14" s="6" t="s">
        <v>2</v>
      </c>
      <c r="B14" s="7">
        <f t="shared" si="0"/>
        <v>0.29411764705882354</v>
      </c>
      <c r="C14" s="7">
        <f t="shared" si="0"/>
        <v>0.41176470588235292</v>
      </c>
      <c r="D14" s="7">
        <f t="shared" si="0"/>
        <v>0.23529411764705882</v>
      </c>
      <c r="E14" s="7">
        <f t="shared" si="0"/>
        <v>5.8823529411764705E-2</v>
      </c>
      <c r="F14" s="7">
        <f t="shared" si="0"/>
        <v>0</v>
      </c>
      <c r="G14" s="7">
        <f t="shared" si="0"/>
        <v>0</v>
      </c>
    </row>
    <row r="16" spans="1:10" x14ac:dyDescent="0.25">
      <c r="A16" s="10" t="s">
        <v>22</v>
      </c>
    </row>
    <row r="17" spans="1:1" x14ac:dyDescent="0.25">
      <c r="A17" s="11" t="s">
        <v>28</v>
      </c>
    </row>
    <row r="18" spans="1:1" x14ac:dyDescent="0.25">
      <c r="A18" s="11" t="s">
        <v>27</v>
      </c>
    </row>
    <row r="19" spans="1:1" x14ac:dyDescent="0.25">
      <c r="A19" s="11" t="s">
        <v>29</v>
      </c>
    </row>
  </sheetData>
  <mergeCells count="2">
    <mergeCell ref="B3:J3"/>
    <mergeCell ref="B10:G10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9"/>
  <sheetViews>
    <sheetView workbookViewId="0">
      <selection activeCell="A15" sqref="A15"/>
    </sheetView>
  </sheetViews>
  <sheetFormatPr defaultRowHeight="15" x14ac:dyDescent="0.25"/>
  <cols>
    <col min="1" max="1" width="12" customWidth="1"/>
    <col min="2" max="2" width="15" bestFit="1" customWidth="1"/>
    <col min="3" max="3" width="6.85546875" bestFit="1" customWidth="1"/>
    <col min="4" max="5" width="6.7109375" bestFit="1" customWidth="1"/>
    <col min="6" max="6" width="6.85546875" bestFit="1" customWidth="1"/>
    <col min="7" max="7" width="6.5703125" bestFit="1" customWidth="1"/>
    <col min="8" max="8" width="7.5703125" bestFit="1" customWidth="1"/>
    <col min="9" max="9" width="18.28515625" bestFit="1" customWidth="1"/>
  </cols>
  <sheetData>
    <row r="2" spans="1:9" ht="15.75" x14ac:dyDescent="0.25">
      <c r="A2" s="16" t="s">
        <v>34</v>
      </c>
    </row>
    <row r="3" spans="1:9" x14ac:dyDescent="0.25">
      <c r="A3" s="9" t="s">
        <v>30</v>
      </c>
      <c r="B3" s="4" t="s">
        <v>32</v>
      </c>
      <c r="C3" s="4" t="s">
        <v>0</v>
      </c>
      <c r="D3" s="4" t="s">
        <v>1</v>
      </c>
      <c r="E3" s="4" t="s">
        <v>2</v>
      </c>
      <c r="F3" s="4" t="s">
        <v>3</v>
      </c>
      <c r="G3" s="4" t="s">
        <v>4</v>
      </c>
      <c r="H3" s="4" t="s">
        <v>5</v>
      </c>
      <c r="I3" s="4" t="s">
        <v>31</v>
      </c>
    </row>
    <row r="4" spans="1:9" x14ac:dyDescent="0.25">
      <c r="A4" s="6">
        <v>2010</v>
      </c>
      <c r="B4" s="6">
        <v>17</v>
      </c>
      <c r="C4" s="6">
        <v>5</v>
      </c>
      <c r="D4" s="6">
        <v>6</v>
      </c>
      <c r="E4" s="6">
        <v>4</v>
      </c>
      <c r="F4" s="6"/>
      <c r="G4" s="6">
        <v>0</v>
      </c>
      <c r="H4" s="6">
        <v>2</v>
      </c>
      <c r="I4" s="7">
        <f>SUM(C4:E4)/B4</f>
        <v>0.88235294117647056</v>
      </c>
    </row>
    <row r="5" spans="1:9" x14ac:dyDescent="0.25">
      <c r="A5" s="6">
        <v>2011</v>
      </c>
      <c r="B5" s="6">
        <v>29</v>
      </c>
      <c r="C5" s="6">
        <v>1</v>
      </c>
      <c r="D5" s="6">
        <v>7</v>
      </c>
      <c r="E5" s="6">
        <v>18</v>
      </c>
      <c r="F5" s="6">
        <v>1</v>
      </c>
      <c r="G5" s="6">
        <v>0</v>
      </c>
      <c r="H5" s="6">
        <v>2</v>
      </c>
      <c r="I5" s="7">
        <f>SUM(C5:E5)/B5</f>
        <v>0.89655172413793105</v>
      </c>
    </row>
    <row r="6" spans="1:9" x14ac:dyDescent="0.25">
      <c r="A6" s="6">
        <v>2012</v>
      </c>
      <c r="B6" s="6">
        <v>23</v>
      </c>
      <c r="C6" s="6">
        <v>3</v>
      </c>
      <c r="D6" s="6">
        <v>8</v>
      </c>
      <c r="E6" s="6">
        <v>6</v>
      </c>
      <c r="F6" s="6">
        <v>1</v>
      </c>
      <c r="G6" s="6">
        <v>0</v>
      </c>
      <c r="H6" s="6">
        <v>5</v>
      </c>
      <c r="I6" s="7">
        <f>SUM(C6:E6)/B6</f>
        <v>0.73913043478260865</v>
      </c>
    </row>
    <row r="7" spans="1:9" x14ac:dyDescent="0.25">
      <c r="I7" s="13"/>
    </row>
    <row r="8" spans="1:9" ht="15.75" x14ac:dyDescent="0.25">
      <c r="A8" s="16" t="s">
        <v>35</v>
      </c>
      <c r="I8" s="13"/>
    </row>
    <row r="9" spans="1:9" x14ac:dyDescent="0.25">
      <c r="A9" s="9" t="s">
        <v>30</v>
      </c>
      <c r="B9" s="4" t="s">
        <v>32</v>
      </c>
      <c r="C9" s="4" t="s">
        <v>0</v>
      </c>
      <c r="D9" s="4" t="s">
        <v>1</v>
      </c>
      <c r="E9" s="4" t="s">
        <v>2</v>
      </c>
      <c r="F9" s="4" t="s">
        <v>3</v>
      </c>
      <c r="G9" s="4" t="s">
        <v>4</v>
      </c>
      <c r="H9" s="4" t="s">
        <v>5</v>
      </c>
      <c r="I9" s="14" t="s">
        <v>33</v>
      </c>
    </row>
    <row r="10" spans="1:9" x14ac:dyDescent="0.25">
      <c r="A10" s="6">
        <v>2010</v>
      </c>
      <c r="B10" s="6">
        <v>15</v>
      </c>
      <c r="C10" s="6">
        <v>1</v>
      </c>
      <c r="D10" s="6">
        <v>5</v>
      </c>
      <c r="E10" s="6">
        <v>6</v>
      </c>
      <c r="F10" s="6">
        <v>1</v>
      </c>
      <c r="G10" s="6">
        <v>1</v>
      </c>
      <c r="H10" s="6">
        <v>1</v>
      </c>
      <c r="I10" s="7">
        <f>SUM(C10:E10)/B10</f>
        <v>0.8</v>
      </c>
    </row>
    <row r="11" spans="1:9" x14ac:dyDescent="0.25">
      <c r="A11" s="6">
        <v>2011</v>
      </c>
      <c r="B11" s="6">
        <v>15</v>
      </c>
      <c r="C11" s="6">
        <v>2</v>
      </c>
      <c r="D11" s="6">
        <v>5</v>
      </c>
      <c r="E11" s="6">
        <v>6</v>
      </c>
      <c r="F11" s="6">
        <v>1</v>
      </c>
      <c r="G11" s="6"/>
      <c r="H11" s="6">
        <v>1</v>
      </c>
      <c r="I11" s="7">
        <f>SUM(C11:E11)/B11</f>
        <v>0.8666666666666667</v>
      </c>
    </row>
    <row r="12" spans="1:9" x14ac:dyDescent="0.25">
      <c r="A12" s="6">
        <v>2012</v>
      </c>
      <c r="B12" s="6">
        <v>20</v>
      </c>
      <c r="C12" s="6">
        <v>2</v>
      </c>
      <c r="D12" s="6">
        <v>2</v>
      </c>
      <c r="E12" s="6">
        <v>7</v>
      </c>
      <c r="F12" s="6">
        <v>1</v>
      </c>
      <c r="G12" s="6">
        <v>2</v>
      </c>
      <c r="H12" s="6">
        <v>6</v>
      </c>
      <c r="I12" s="7">
        <f>SUM(C12:E12)/B12</f>
        <v>0.55000000000000004</v>
      </c>
    </row>
    <row r="13" spans="1:9" x14ac:dyDescent="0.25">
      <c r="I13" s="13"/>
    </row>
    <row r="14" spans="1:9" ht="15.75" x14ac:dyDescent="0.25">
      <c r="A14" s="16" t="s">
        <v>36</v>
      </c>
      <c r="I14" s="13"/>
    </row>
    <row r="15" spans="1:9" x14ac:dyDescent="0.25">
      <c r="A15" s="9" t="s">
        <v>30</v>
      </c>
      <c r="B15" s="4" t="s">
        <v>32</v>
      </c>
      <c r="C15" s="4" t="s">
        <v>0</v>
      </c>
      <c r="D15" s="4" t="s">
        <v>1</v>
      </c>
      <c r="E15" s="4" t="s">
        <v>2</v>
      </c>
      <c r="F15" s="4" t="s">
        <v>3</v>
      </c>
      <c r="G15" s="4" t="s">
        <v>4</v>
      </c>
      <c r="H15" s="4" t="s">
        <v>5</v>
      </c>
      <c r="I15" s="14" t="s">
        <v>33</v>
      </c>
    </row>
    <row r="16" spans="1:9" x14ac:dyDescent="0.25">
      <c r="A16" s="6">
        <v>2010</v>
      </c>
      <c r="B16" s="6">
        <v>9</v>
      </c>
      <c r="C16" s="6">
        <v>2</v>
      </c>
      <c r="D16" s="6">
        <v>3</v>
      </c>
      <c r="E16" s="6">
        <v>1</v>
      </c>
      <c r="F16" s="6">
        <v>2</v>
      </c>
      <c r="G16" s="6">
        <v>0</v>
      </c>
      <c r="H16" s="6">
        <v>1</v>
      </c>
      <c r="I16" s="7">
        <f>SUM(C16:E16)/B16</f>
        <v>0.66666666666666663</v>
      </c>
    </row>
    <row r="17" spans="1:9" x14ac:dyDescent="0.25">
      <c r="A17" s="6">
        <v>2011</v>
      </c>
      <c r="B17" s="6">
        <v>9</v>
      </c>
      <c r="C17" s="6">
        <v>2</v>
      </c>
      <c r="D17" s="6">
        <v>3</v>
      </c>
      <c r="E17" s="6">
        <v>3</v>
      </c>
      <c r="F17" s="6"/>
      <c r="G17" s="6">
        <v>0</v>
      </c>
      <c r="H17" s="6">
        <v>1</v>
      </c>
      <c r="I17" s="7">
        <f>SUM(C17:E17)/B17</f>
        <v>0.88888888888888884</v>
      </c>
    </row>
    <row r="18" spans="1:9" x14ac:dyDescent="0.25">
      <c r="A18" s="6">
        <v>2012</v>
      </c>
      <c r="B18" s="6"/>
      <c r="C18" s="6"/>
      <c r="D18" s="6"/>
      <c r="E18" s="6"/>
      <c r="F18" s="6"/>
      <c r="G18" s="6"/>
      <c r="H18" s="6"/>
      <c r="I18" s="7"/>
    </row>
    <row r="19" spans="1:9" x14ac:dyDescent="0.25">
      <c r="I19" s="13"/>
    </row>
    <row r="20" spans="1:9" ht="15.75" x14ac:dyDescent="0.25">
      <c r="A20" s="16" t="s">
        <v>37</v>
      </c>
      <c r="I20" s="13"/>
    </row>
    <row r="21" spans="1:9" x14ac:dyDescent="0.25">
      <c r="A21" s="9" t="s">
        <v>30</v>
      </c>
      <c r="B21" s="4" t="s">
        <v>32</v>
      </c>
      <c r="C21" s="4" t="s">
        <v>0</v>
      </c>
      <c r="D21" s="4" t="s">
        <v>1</v>
      </c>
      <c r="E21" s="4" t="s">
        <v>2</v>
      </c>
      <c r="F21" s="4" t="s">
        <v>3</v>
      </c>
      <c r="G21" s="4" t="s">
        <v>4</v>
      </c>
      <c r="H21" s="4" t="s">
        <v>5</v>
      </c>
      <c r="I21" s="14" t="s">
        <v>33</v>
      </c>
    </row>
    <row r="22" spans="1:9" x14ac:dyDescent="0.25">
      <c r="A22" s="6">
        <v>2010</v>
      </c>
      <c r="B22" s="6">
        <v>5</v>
      </c>
      <c r="C22" s="6">
        <v>3</v>
      </c>
      <c r="D22" s="6">
        <v>1</v>
      </c>
      <c r="E22" s="6">
        <v>1</v>
      </c>
      <c r="F22" s="6">
        <v>0</v>
      </c>
      <c r="G22" s="6">
        <v>0</v>
      </c>
      <c r="H22" s="6">
        <v>0</v>
      </c>
      <c r="I22" s="7">
        <f>SUM(C22:E22)/B22</f>
        <v>1</v>
      </c>
    </row>
    <row r="23" spans="1:9" x14ac:dyDescent="0.25">
      <c r="A23" s="6">
        <v>2011</v>
      </c>
      <c r="B23" s="6"/>
      <c r="C23" s="6"/>
      <c r="D23" s="6"/>
      <c r="E23" s="6"/>
      <c r="F23" s="6"/>
      <c r="G23" s="6"/>
      <c r="H23" s="6"/>
      <c r="I23" s="6"/>
    </row>
    <row r="24" spans="1:9" x14ac:dyDescent="0.25">
      <c r="A24" s="6">
        <v>2012</v>
      </c>
      <c r="B24" s="6"/>
      <c r="C24" s="6"/>
      <c r="D24" s="6"/>
      <c r="E24" s="6"/>
      <c r="F24" s="6"/>
      <c r="G24" s="6"/>
      <c r="H24" s="6"/>
      <c r="I24" s="6"/>
    </row>
    <row r="26" spans="1:9" x14ac:dyDescent="0.25">
      <c r="A26" s="15" t="s">
        <v>22</v>
      </c>
    </row>
    <row r="27" spans="1:9" x14ac:dyDescent="0.25">
      <c r="A27" s="15" t="s">
        <v>38</v>
      </c>
    </row>
    <row r="28" spans="1:9" x14ac:dyDescent="0.25">
      <c r="A28" s="15" t="s">
        <v>39</v>
      </c>
    </row>
    <row r="29" spans="1:9" x14ac:dyDescent="0.25">
      <c r="A29" s="15" t="s">
        <v>40</v>
      </c>
    </row>
  </sheetData>
  <pageMargins left="0.7" right="0.7" top="0.75" bottom="0.75" header="0.3" footer="0.3"/>
  <pageSetup orientation="portrait" r:id="rId1"/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MT1606 &amp; PH2103</vt:lpstr>
      <vt:lpstr>MT1505 &amp; PH1703</vt:lpstr>
      <vt:lpstr>Enrollments &amp; Success Rates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2013-02-15T21:02:29Z</dcterms:modified>
</cp:coreProperties>
</file>