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<sst xmlns="http://schemas.openxmlformats.org/spreadsheetml/2006/main" count="99" uniqueCount="51">
  <si>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</si>
  <si>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</si>
  <si>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</si>
  <si>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</si>
  <si>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</si>
  <si>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</si>
  <si>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</si>
  <si>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</si>
  <si>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</si>
  <si>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</si>
  <si>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</si>
  <si>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</si>
  <si>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</si>
  <si>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</si>
  <si>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</si>
  <si>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</si>
  <si>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</si>
  <si>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</si>
  <si>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</si>
  <si>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</si>
  <si>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</si>
  <si>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</si>
  <si>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</si>
  <si>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</si>
  <si>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</si>
  <si>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</si>
  <si>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</si>
  <si>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</si>
  <si>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</si>
  <si>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</si>
  <si>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</si>
  <si>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</si>
  <si>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</si>
  <si>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</si>
  <si>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</si>
  <si>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</si>
  <si>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</si>
  <si>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</si>
  <si>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</si>
  <si>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</si>
  <si>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</si>
  <si>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</si>
  <si>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</si>
  <si>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</si>
  <si>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</si>
  <si>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</si>
  <si>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</si>
  <si>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</si>
  <si>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Physics &amp; Pre-Engineering</t>
  </si>
  <si>
    <t>PH</t>
  </si>
  <si>
    <t>10114 Physics &amp; Pre-Engineering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</si>
</sst>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0"/>
    <tableColumn id="2" name="2008" dataDxfId="1"/>
    <tableColumn id="3" name="2009" dataDxfId="37"/>
    <tableColumn id="4" name="2010" dataDxfId="36"/>
    <tableColumn id="5" name="2011" dataDxfId="35"/>
    <tableColumn id="6" name="2012" dataDxfId="3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3" dataDxfId="32">
  <tableColumns count="6">
    <tableColumn id="1" name="Department" dataDxfId="2"/>
    <tableColumn id="2" name="2008" dataDxfId="3">
      <calculatedColumnFormula>B14</calculatedColumnFormula>
    </tableColumn>
    <tableColumn id="3" name="2009" dataDxfId="31">
      <calculatedColumnFormula>C14</calculatedColumnFormula>
    </tableColumn>
    <tableColumn id="4" name="2010" dataDxfId="30">
      <calculatedColumnFormula>D14</calculatedColumnFormula>
    </tableColumn>
    <tableColumn id="5" name="2011" dataDxfId="29">
      <calculatedColumnFormula>E14</calculatedColumnFormula>
    </tableColumn>
    <tableColumn id="6" name="2012" dataDxfId="28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7" dataDxfId="26">
  <tableColumns count="6">
    <tableColumn id="1" name=" " dataDxfId="25"/>
    <tableColumn id="2" name="2008" dataDxfId="24"/>
    <tableColumn id="3" name="2009" dataDxfId="23"/>
    <tableColumn id="4" name="2010" dataDxfId="22"/>
    <tableColumn id="5" name="2011" dataDxfId="21">
      <calculatedColumnFormula>(L6)</calculatedColumnFormula>
    </tableColumn>
    <tableColumn id="6" name="2012" dataDxfId="20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9" dataDxfId="18">
  <tableColumns count="6">
    <tableColumn id="1" name="Cost Center" dataDxfId="17"/>
    <tableColumn id="2" name="2008" dataDxfId="16">
      <calculatedColumnFormula>B38/Table4[2010]</calculatedColumnFormula>
    </tableColumn>
    <tableColumn id="3" name="2009" dataDxfId="15"/>
    <tableColumn id="4" name="2010" dataDxfId="14">
      <calculatedColumnFormula>D38/Table4[2010]</calculatedColumnFormula>
    </tableColumn>
    <tableColumn id="5" name="2011" dataDxfId="13"/>
    <tableColumn id="6" name="2012" dataDxfId="1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11" dataDxfId="10">
  <tableColumns count="6">
    <tableColumn id="1" name=" " dataDxfId="9"/>
    <tableColumn id="2" name="2008" dataDxfId="8"/>
    <tableColumn id="3" name="2009" dataDxfId="7"/>
    <tableColumn id="4" name="2010" dataDxfId="6"/>
    <tableColumn id="5" name="2011" dataDxfId="5"/>
    <tableColumn id="6" name="201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8" t="s">
        <v>0</v>
      </c>
      <c r="B4" s="18"/>
      <c r="C4" s="18"/>
      <c r="D4" s="18"/>
      <c r="E4" s="18"/>
      <c r="F4" s="18"/>
      <c r="H4" s="18" t="s">
        <v>24</v>
      </c>
      <c r="I4" s="18"/>
      <c r="J4" s="18"/>
      <c r="K4" s="18"/>
      <c r="L4" s="18"/>
      <c r="M4" s="18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x14ac:dyDescent="0.2">
      <c r="A6" s="1" t="s">
        <v>49</v>
      </c>
      <c r="B6" s="2">
        <f>B14</f>
        <v>317</v>
      </c>
      <c r="C6" s="2">
        <f>C14</f>
        <v>271</v>
      </c>
      <c r="D6" s="2">
        <f>D14</f>
        <v>364</v>
      </c>
      <c r="E6" s="2">
        <f>E14</f>
        <v>347</v>
      </c>
      <c r="F6" s="2">
        <f>F14</f>
        <v>304</v>
      </c>
      <c r="H6" s="1" t="s">
        <v>49</v>
      </c>
      <c r="I6" s="9">
        <v>29.100000381469727</v>
      </c>
      <c r="J6" s="9">
        <v>24.569999694824219</v>
      </c>
      <c r="K6" s="9">
        <v>31.030000686645508</v>
      </c>
      <c r="L6" s="9">
        <v>29.299999237060547</v>
      </c>
      <c r="M6" s="9">
        <v>25.930000305175781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8" t="s">
        <v>1</v>
      </c>
      <c r="B10" s="18"/>
      <c r="C10" s="18"/>
      <c r="D10" s="18"/>
      <c r="E10" s="18"/>
      <c r="F10" s="18"/>
      <c r="H10" s="18" t="s">
        <v>17</v>
      </c>
      <c r="I10" s="18"/>
      <c r="J10" s="18"/>
      <c r="K10" s="18"/>
      <c r="L10" s="18"/>
      <c r="M10" s="18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17</v>
      </c>
      <c r="C12" s="2">
        <v>15</v>
      </c>
      <c r="D12" s="2">
        <v>17</v>
      </c>
      <c r="E12" s="2">
        <v>17</v>
      </c>
      <c r="F12" s="2">
        <v>15</v>
      </c>
      <c r="H12" s="1" t="s">
        <v>10</v>
      </c>
      <c r="I12" s="2">
        <v>12</v>
      </c>
      <c r="J12" s="2">
        <v>8</v>
      </c>
      <c r="K12" s="2">
        <v>7</v>
      </c>
      <c r="L12" s="2">
        <v>6</v>
      </c>
      <c r="M12" s="2">
        <v>11</v>
      </c>
    </row>
    <row r="13" spans="1:13" ht="12.75" customHeight="1" x14ac:dyDescent="0.2">
      <c r="A13" s="1" t="s">
        <v>7</v>
      </c>
      <c r="B13" s="2">
        <v>24</v>
      </c>
      <c r="C13" s="2">
        <v>20</v>
      </c>
      <c r="D13" s="2">
        <v>25</v>
      </c>
      <c r="E13" s="2">
        <v>24</v>
      </c>
      <c r="F13" s="2">
        <v>23</v>
      </c>
      <c r="H13" s="1" t="s">
        <v>11</v>
      </c>
      <c r="I13" s="2">
        <v>2</v>
      </c>
      <c r="J13" s="2">
        <v>4</v>
      </c>
      <c r="K13" s="2">
        <v>6</v>
      </c>
      <c r="L13" s="2">
        <v>9</v>
      </c>
      <c r="M13" s="2">
        <v>2</v>
      </c>
    </row>
    <row r="14" spans="1:13" ht="12.75" customHeight="1" x14ac:dyDescent="0.2">
      <c r="A14" s="1" t="s">
        <v>25</v>
      </c>
      <c r="B14" s="2">
        <v>317</v>
      </c>
      <c r="C14" s="2">
        <v>271</v>
      </c>
      <c r="D14" s="2">
        <v>364</v>
      </c>
      <c r="E14" s="2">
        <v>347</v>
      </c>
      <c r="F14" s="2">
        <v>304</v>
      </c>
      <c r="H14" s="1" t="s">
        <v>12</v>
      </c>
      <c r="I14" s="2">
        <v>6</v>
      </c>
      <c r="J14" s="2">
        <v>4</v>
      </c>
      <c r="K14" s="2">
        <v>10</v>
      </c>
      <c r="L14" s="2">
        <v>7</v>
      </c>
      <c r="M14" s="2">
        <v>8</v>
      </c>
    </row>
    <row r="15" spans="1:13" ht="12.75" customHeight="1" x14ac:dyDescent="0.2">
      <c r="A15" s="1" t="s">
        <v>26</v>
      </c>
      <c r="B15" s="9">
        <f>(B14/B13)</f>
        <v>13.208333333333334</v>
      </c>
      <c r="C15" s="9">
        <f>(C14/C13)</f>
        <v>13.55</v>
      </c>
      <c r="D15" s="9">
        <f>(D14/D13)</f>
        <v>14.56</v>
      </c>
      <c r="E15" s="9">
        <f t="shared" ref="E15" si="0">(E14/E13)</f>
        <v>14.458333333333334</v>
      </c>
      <c r="F15" s="9">
        <f t="shared" ref="F15" si="1">(F14/F13)</f>
        <v>13.217391304347826</v>
      </c>
      <c r="H15" s="1" t="s">
        <v>13</v>
      </c>
      <c r="I15" s="2">
        <v>4</v>
      </c>
      <c r="J15" s="2">
        <v>4</v>
      </c>
      <c r="K15" s="2">
        <v>2</v>
      </c>
      <c r="L15" s="2">
        <v>2</v>
      </c>
      <c r="M15" s="2">
        <v>2</v>
      </c>
    </row>
    <row r="16" spans="1:13" x14ac:dyDescent="0.2">
      <c r="A16" s="1" t="s">
        <v>8</v>
      </c>
      <c r="B16" s="2">
        <v>505</v>
      </c>
      <c r="C16" s="2">
        <v>440</v>
      </c>
      <c r="D16" s="2">
        <v>578</v>
      </c>
      <c r="E16" s="2">
        <v>512</v>
      </c>
      <c r="F16" s="2">
        <v>487</v>
      </c>
      <c r="H16" s="1" t="s">
        <v>14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12.75" customHeight="1" x14ac:dyDescent="0.2">
      <c r="A17" s="1" t="s">
        <v>18</v>
      </c>
      <c r="B17" s="10">
        <f>(B14/B16)</f>
        <v>0.62772277227722773</v>
      </c>
      <c r="C17" s="10">
        <f>(C14/C16)</f>
        <v>0.61590909090909096</v>
      </c>
      <c r="D17" s="10">
        <f>(D14/D16)</f>
        <v>0.62975778546712802</v>
      </c>
      <c r="E17" s="10">
        <f>(E14/E16)</f>
        <v>0.677734375</v>
      </c>
      <c r="F17" s="10">
        <f>(F14/F16)</f>
        <v>0.62422997946611913</v>
      </c>
      <c r="H17" s="1" t="s">
        <v>15</v>
      </c>
      <c r="I17" s="2" t="s">
        <v>23</v>
      </c>
      <c r="J17" s="2" t="s">
        <v>23</v>
      </c>
      <c r="K17" s="2" t="s">
        <v>23</v>
      </c>
      <c r="L17" s="2"/>
      <c r="M17" s="2"/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8" t="s">
        <v>19</v>
      </c>
      <c r="B21" s="18"/>
      <c r="C21" s="18"/>
      <c r="D21" s="18"/>
      <c r="E21" s="18"/>
      <c r="F21" s="18"/>
      <c r="H21" s="18" t="s">
        <v>43</v>
      </c>
      <c r="I21" s="18"/>
      <c r="J21" s="18"/>
      <c r="K21" s="18"/>
      <c r="L21" s="18"/>
      <c r="M21" s="18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227</v>
      </c>
      <c r="C23" s="2">
        <v>213</v>
      </c>
      <c r="D23" s="2">
        <v>300</v>
      </c>
      <c r="E23" s="2">
        <v>296</v>
      </c>
      <c r="F23" s="2">
        <v>231</v>
      </c>
      <c r="H23" s="1" t="s">
        <v>39</v>
      </c>
      <c r="I23" s="2">
        <v>62</v>
      </c>
      <c r="J23" s="2">
        <v>52</v>
      </c>
      <c r="K23" s="2">
        <v>62</v>
      </c>
      <c r="L23" s="2">
        <v>58</v>
      </c>
      <c r="M23" s="2">
        <v>56</v>
      </c>
    </row>
    <row r="24" spans="1:13" x14ac:dyDescent="0.2">
      <c r="A24" s="1" t="s">
        <v>21</v>
      </c>
      <c r="B24" s="2">
        <v>15</v>
      </c>
      <c r="C24" s="2">
        <v>25</v>
      </c>
      <c r="D24" s="2">
        <v>33</v>
      </c>
      <c r="E24" s="2">
        <v>23</v>
      </c>
      <c r="F24" s="2">
        <v>31</v>
      </c>
      <c r="H24" s="1" t="s">
        <v>40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</row>
    <row r="25" spans="1:13" x14ac:dyDescent="0.2">
      <c r="A25" s="1" t="s">
        <v>22</v>
      </c>
      <c r="B25" s="2">
        <v>23</v>
      </c>
      <c r="C25" s="2">
        <v>33</v>
      </c>
      <c r="D25" s="2">
        <v>31</v>
      </c>
      <c r="E25" s="2">
        <v>28</v>
      </c>
      <c r="F25" s="2">
        <v>42</v>
      </c>
      <c r="H25" s="1" t="s">
        <v>41</v>
      </c>
      <c r="I25" s="10">
        <f>I23/SUM(I23:I24)</f>
        <v>0.9538461538461539</v>
      </c>
      <c r="J25" s="10">
        <f t="shared" ref="J25:M25" si="2">J23/SUM(J23:J24)</f>
        <v>0.94545454545454544</v>
      </c>
      <c r="K25" s="10">
        <f t="shared" si="2"/>
        <v>0.9538461538461539</v>
      </c>
      <c r="L25" s="10">
        <f t="shared" si="2"/>
        <v>0.95081967213114749</v>
      </c>
      <c r="M25" s="10">
        <f t="shared" si="2"/>
        <v>0.94915254237288138</v>
      </c>
    </row>
    <row r="26" spans="1:13" x14ac:dyDescent="0.2">
      <c r="A26" s="1" t="s">
        <v>29</v>
      </c>
      <c r="B26" s="9">
        <f>B23/SUM(B23:B25)</f>
        <v>0.85660377358490569</v>
      </c>
      <c r="C26" s="9">
        <f>C23/SUM(C23:C25)</f>
        <v>0.7859778597785978</v>
      </c>
      <c r="D26" s="9">
        <f>D23/SUM(D23:D25)</f>
        <v>0.82417582417582413</v>
      </c>
      <c r="E26" s="9">
        <f>E23/SUM(E23:E25)</f>
        <v>0.85302593659942361</v>
      </c>
      <c r="F26" s="9">
        <f>F23/SUM(F23:F25)</f>
        <v>0.75986842105263153</v>
      </c>
      <c r="H26" s="1" t="s">
        <v>42</v>
      </c>
      <c r="I26" s="10">
        <f>I24/SUM(I23:I24)</f>
        <v>4.6153846153846156E-2</v>
      </c>
      <c r="J26" s="10">
        <f t="shared" ref="J26:M26" si="3">J24/SUM(J23:J24)</f>
        <v>5.4545454545454543E-2</v>
      </c>
      <c r="K26" s="10">
        <f t="shared" si="3"/>
        <v>4.6153846153846156E-2</v>
      </c>
      <c r="L26" s="10">
        <f t="shared" si="3"/>
        <v>4.9180327868852458E-2</v>
      </c>
      <c r="M26" s="10">
        <f t="shared" si="3"/>
        <v>5.0847457627118647E-2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8" t="s">
        <v>30</v>
      </c>
      <c r="B29" s="18"/>
      <c r="C29" s="18"/>
      <c r="D29" s="18"/>
      <c r="E29" s="18"/>
      <c r="F29" s="18"/>
      <c r="G29" s="8"/>
      <c r="H29" s="18" t="s">
        <v>46</v>
      </c>
      <c r="I29" s="18"/>
      <c r="J29" s="18"/>
      <c r="K29" s="18"/>
      <c r="L29" s="18"/>
      <c r="M29" s="1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29.100000381469727</v>
      </c>
      <c r="C31" s="9">
        <f>(J6)</f>
        <v>24.569999694824219</v>
      </c>
      <c r="D31" s="9">
        <f>(K6)</f>
        <v>31.030000686645508</v>
      </c>
      <c r="E31" s="9">
        <f>(L6)</f>
        <v>29.299999237060547</v>
      </c>
      <c r="F31" s="9">
        <f>(M6)</f>
        <v>25.930000305175781</v>
      </c>
      <c r="H31" s="13" t="s">
        <v>47</v>
      </c>
      <c r="I31" s="14">
        <f>I23/30</f>
        <v>2.0666666666666669</v>
      </c>
      <c r="J31" s="14">
        <f>J23/30</f>
        <v>1.7333333333333334</v>
      </c>
      <c r="K31" s="14">
        <f>K23/30</f>
        <v>2.0666666666666669</v>
      </c>
      <c r="L31" s="14">
        <f>L23/30</f>
        <v>1.9333333333333333</v>
      </c>
      <c r="M31" s="14">
        <f>M23/30</f>
        <v>1.8666666666666667</v>
      </c>
    </row>
    <row r="32" spans="1:13" x14ac:dyDescent="0.2">
      <c r="A32" s="1" t="s">
        <v>32</v>
      </c>
      <c r="B32" s="9">
        <v>2.1700000762939453</v>
      </c>
      <c r="C32" s="9">
        <v>1.8300000429153442</v>
      </c>
      <c r="D32" s="9">
        <v>2.1700000762939453</v>
      </c>
      <c r="E32" s="9">
        <v>2.0299999713897705</v>
      </c>
      <c r="F32" s="9">
        <v>1.9700000286102295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13.41013795316009</v>
      </c>
      <c r="C33" s="9">
        <f>C31/C32</f>
        <v>13.426229026575397</v>
      </c>
      <c r="D33" s="9">
        <f>D31/D32</f>
        <v>14.299538984183071</v>
      </c>
      <c r="E33" s="9">
        <f>E31/E32</f>
        <v>14.433497364535084</v>
      </c>
      <c r="F33" s="9">
        <f>F31/F32</f>
        <v>13.162436511977386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8" t="s">
        <v>33</v>
      </c>
      <c r="B37" s="18"/>
      <c r="C37" s="18"/>
      <c r="D37" s="18"/>
      <c r="E37" s="18"/>
      <c r="F37" s="18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50</v>
      </c>
      <c r="B39" s="2">
        <v>182823</v>
      </c>
      <c r="C39" s="2">
        <v>191194</v>
      </c>
      <c r="D39" s="2">
        <v>218213</v>
      </c>
      <c r="E39" s="2">
        <v>214852</v>
      </c>
      <c r="F39" s="2">
        <v>182427</v>
      </c>
    </row>
    <row r="40" spans="1:7" x14ac:dyDescent="0.2">
      <c r="A40" s="11" t="s">
        <v>38</v>
      </c>
      <c r="B40" s="9">
        <f>B39/I6</f>
        <v>6282.5772372297934</v>
      </c>
      <c r="C40" s="9">
        <f>C39/J6</f>
        <v>7781.6036782562878</v>
      </c>
      <c r="D40" s="9">
        <f>D39/K6</f>
        <v>7032.3234022328952</v>
      </c>
      <c r="E40" s="9">
        <f>E39/L6</f>
        <v>7332.8329554439442</v>
      </c>
      <c r="F40" s="9">
        <f>F39/M6</f>
        <v>7035.3643599297029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2013-01-28T15:13:42Z</dcterms:created>
  <dcterms:modified xsi:type="dcterms:W3CDTF">2013-01-28T21:23:13Z</dcterms:modified>
</cp:coreProperties>
</file>