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68" activeTab="0"/>
  </bookViews>
  <sheets>
    <sheet name="FFCRA Timecard" sheetId="1" r:id="rId1"/>
    <sheet name="FFCRA Information" sheetId="2" r:id="rId2"/>
    <sheet name="Timesheet Examples for FFCRA" sheetId="3" r:id="rId3"/>
    <sheet name="How to submit remotely" sheetId="4" r:id="rId4"/>
    <sheet name="Regular Timecard Instructions" sheetId="5" r:id="rId5"/>
    <sheet name="Weather&amp;Excused Absences" sheetId="6" r:id="rId6"/>
  </sheets>
  <definedNames>
    <definedName name="_xlnm.Print_Area" localSheetId="0">'FFCRA Timecard'!$A$1:$P$34</definedName>
    <definedName name="TimeFT1">'FFCRA Timecard'!$B$45:$B$145</definedName>
    <definedName name="times">'FFCRA Timecard'!#REF!</definedName>
    <definedName name="Timesrev">'FFCRA Timecard'!$B$45:$B$140</definedName>
  </definedNames>
  <calcPr fullCalcOnLoad="1"/>
</workbook>
</file>

<file path=xl/sharedStrings.xml><?xml version="1.0" encoding="utf-8"?>
<sst xmlns="http://schemas.openxmlformats.org/spreadsheetml/2006/main" count="319" uniqueCount="156">
  <si>
    <t>Time In</t>
  </si>
  <si>
    <t>Time Out</t>
  </si>
  <si>
    <t>Mon</t>
  </si>
  <si>
    <t>Wed</t>
  </si>
  <si>
    <t>Fri</t>
  </si>
  <si>
    <t>Sat</t>
  </si>
  <si>
    <t>Sun</t>
  </si>
  <si>
    <t>I hereby certify that this is a true statement of hours worked and used this pay period.</t>
  </si>
  <si>
    <t>EMPLOYEE:</t>
  </si>
  <si>
    <t>SUPERVISOR:</t>
  </si>
  <si>
    <t>Date</t>
  </si>
  <si>
    <t>Tue</t>
  </si>
  <si>
    <t>Thu</t>
  </si>
  <si>
    <t xml:space="preserve">Name: </t>
  </si>
  <si>
    <t>ID #:</t>
  </si>
  <si>
    <t>Week Ending:</t>
  </si>
  <si>
    <t>Leave Hours Used</t>
  </si>
  <si>
    <t>Vacation</t>
  </si>
  <si>
    <t>Sick</t>
  </si>
  <si>
    <t>Personal</t>
  </si>
  <si>
    <t>Holiday</t>
  </si>
  <si>
    <t>Total Col C &amp; D</t>
  </si>
  <si>
    <t>Total Col F &amp; G</t>
  </si>
  <si>
    <t>ADMINISTRATOR (Overtime only):</t>
  </si>
  <si>
    <t>For Payroll Use Only:</t>
  </si>
  <si>
    <t>RE</t>
  </si>
  <si>
    <t>OT</t>
  </si>
  <si>
    <t>SK</t>
  </si>
  <si>
    <t>VA</t>
  </si>
  <si>
    <t>PE</t>
  </si>
  <si>
    <t>Total Hours Worked</t>
  </si>
  <si>
    <t>EMPLOYEE TIMESHEET - FULL TIME</t>
  </si>
  <si>
    <t>TOTAL REGULAR HOURS PAID</t>
  </si>
  <si>
    <t>TOTAL OVERTIME HOURS PAID</t>
  </si>
  <si>
    <t>TOTALS</t>
  </si>
  <si>
    <t>Hours worked</t>
  </si>
  <si>
    <t>Total hours to be paid</t>
  </si>
  <si>
    <t>Instructions: All fields highlighted in yellow must be filled in before submitting to supervisor for review &amp; signature and then to Payroll for processing.</t>
  </si>
  <si>
    <t>Other (Bereavement or College Closed)</t>
  </si>
  <si>
    <r>
      <t xml:space="preserve"> </t>
    </r>
    <r>
      <rPr>
        <b/>
        <sz val="14"/>
        <color indexed="8"/>
        <rFont val="Calibri"/>
        <family val="2"/>
      </rPr>
      <t>Notes</t>
    </r>
    <r>
      <rPr>
        <b/>
        <sz val="11"/>
        <color indexed="8"/>
        <rFont val="Calibri"/>
        <family val="2"/>
      </rPr>
      <t xml:space="preserve">   </t>
    </r>
    <r>
      <rPr>
        <b/>
        <sz val="10"/>
        <color indexed="8"/>
        <rFont val="Calibri"/>
        <family val="2"/>
      </rPr>
      <t xml:space="preserve"> (Please explain if there are hours coded in "Other" column):</t>
    </r>
  </si>
  <si>
    <r>
      <rPr>
        <b/>
        <sz val="14"/>
        <color indexed="8"/>
        <rFont val="Calibri"/>
        <family val="2"/>
      </rPr>
      <t>Notes</t>
    </r>
    <r>
      <rPr>
        <b/>
        <sz val="11"/>
        <color indexed="8"/>
        <rFont val="Calibri"/>
        <family val="2"/>
      </rPr>
      <t xml:space="preserve">  </t>
    </r>
    <r>
      <rPr>
        <b/>
        <sz val="10"/>
        <color indexed="8"/>
        <rFont val="Calibri"/>
        <family val="2"/>
      </rPr>
      <t>(Please explain if there are hours coded in "Other" column):</t>
    </r>
  </si>
  <si>
    <t xml:space="preserve">Time Card Instructions for Weather/Excused Absences </t>
  </si>
  <si>
    <t>Inclement Weather/Excused Absences by College President</t>
  </si>
  <si>
    <t>Hourly Employees will be paid their hourly rate based on their normal work schedule for absences (for all or part) of an excused day due to inclement weather or as determined by College President.</t>
  </si>
  <si>
    <t>Normal office hours are 8 a.m. to 4:30 p.m., or eight hours (including two 15-minute breaks) and 30 minutes unpaid for lunch. For most employees, when the college is closed for one day, eight hours should be turned in as an excused absence.</t>
  </si>
  <si>
    <t>Some departments have schedules that vary from this norm. Employees with these schedules should turn in hours based on their normal work schedule for the day the college is closed.  Departments do not have to adjust the work schedule.  If it is in the best interest of the college to adjust the schedule, the employee will be paid for the hours worked and the hours scheduled on the snow day. The employee will be paid at straight time unless hours actually worked exceed 40.</t>
  </si>
  <si>
    <t xml:space="preserve">Example 1: An employee scheduled to work four 9-hour days, Monday-Thursday, and a 4-hour day on Friday, would turn in nine hours if the college is closed for one day Monday through Thursday, or four hours if the closing happens on Friday. The employee would work his or her scheduled hours the rest of the week. </t>
  </si>
  <si>
    <t>Example 2: Because of a snow day on Thursday, the same employee is required to work a full 8-hour day on Friday in order to complete a report that is due at the close of business on that day. The employee would be paid for 44 hours at straight time (9 hours daily for hours worked Monday through Wednesday, 9 hours for the snow day Thursday, and 8 hours worked on Friday). The time actually worked totals 35 hours, so overtime rates do not apply.</t>
  </si>
  <si>
    <t>Holidays</t>
  </si>
  <si>
    <t>In most cases, employees will not be scheduled to work on college holidays. However, circumstances may require the college to schedule hourly employees on a college-designated holiday or on a snow day. When this occurs, the employee will be paid at straight time for up to 40 hours of work within a pay period, and for the holiday time. In essence, the employee will receive pay at double-time for hours worked on a holiday.</t>
  </si>
  <si>
    <t>Example: Due to a water leak, a maintenance employee is required to work on a day over the holiday break. The employee will be paid eight hours for the holiday, and eight hours for the time worked on that day, all at straight time.</t>
  </si>
  <si>
    <t>Overtime</t>
  </si>
  <si>
    <t>Example 1: An employee is scheduled to work Sunday, in addition to his or her normal 40 hours during the following week. The college closes due to snow on Monday and the employee does not work that day. The remainder of the week follows the normal schedule. The employee will be paid for 48 hours (8 hours worked on Sunday, 8 hours for the snow day on Monday, 32 hours for the work Tuesday-Friday). However, all hours are paid at straight time because the actual hours worked (Sunday, then Tuesday-Friday) total 40.</t>
  </si>
  <si>
    <t>Example 2: If the same employee had to work two hours late during on Tuesday, he or she would turn in a total of 50 hours and be paid at straight time for 48 hours, and time-and-a-half for two hours. The actual hours worked during the pay period totaled 42: 8 hours Sunday, 10 hours on Tuesday, 24 hours (8 hours daily) Wednesday-Friday, and 8 hours excused due to snow.</t>
  </si>
  <si>
    <t xml:space="preserve">Example 3: A facilities and grounds employee is scheduled to work Monday – Friday from 6 a.m. to 2:30 p.m. When the college closes for snow, the employee is required to work four hours to remove snow and ice.  He or she would be paid 32 hours regular pay, 8 hours holiday pay and 4 hours regular pay for working on the inclement weather day, all at straight time.  He or she would not receive overtime because the time actually worked did not exceed 40. </t>
  </si>
  <si>
    <t>Compensatory Time</t>
  </si>
  <si>
    <t>The employee may use comp time for hours worked on a holiday or snow day, but comp time must be taken within the same pay period.</t>
  </si>
  <si>
    <t>Definitions</t>
  </si>
  <si>
    <r>
      <t xml:space="preserve">Employees are paid at time-and-a-half only in cases where the hours </t>
    </r>
    <r>
      <rPr>
        <u val="single"/>
        <sz val="12"/>
        <color indexed="8"/>
        <rFont val="Arial"/>
        <family val="2"/>
      </rPr>
      <t>actually worked</t>
    </r>
    <r>
      <rPr>
        <sz val="12"/>
        <color indexed="8"/>
        <rFont val="Arial"/>
        <family val="2"/>
      </rPr>
      <t xml:space="preserve"> within a pay period exceed 40. In the case of a snow day or holiday, the employee will be paid at straight time plus the holiday/snow day, unless the hours actually worked during the week exceed 40.</t>
    </r>
  </si>
  <si>
    <r>
      <t>Hours worked</t>
    </r>
    <r>
      <rPr>
        <sz val="12"/>
        <color indexed="8"/>
        <rFont val="Arial"/>
        <family val="2"/>
      </rPr>
      <t xml:space="preserve"> is defined as hours actually spend performing normal job duties and/or duties assigned by supervisor.</t>
    </r>
  </si>
  <si>
    <r>
      <t>Hours paid</t>
    </r>
    <r>
      <rPr>
        <sz val="12"/>
        <color indexed="8"/>
        <rFont val="Arial"/>
        <family val="2"/>
      </rPr>
      <t xml:space="preserve"> is defined as hours spent working, holiday pay, inclement weather, vacation, sick, personal and other paid leave.</t>
    </r>
  </si>
  <si>
    <r>
      <t>Overtime</t>
    </r>
    <r>
      <rPr>
        <sz val="12"/>
        <color indexed="8"/>
        <rFont val="Arial"/>
        <family val="2"/>
      </rPr>
      <t xml:space="preserve"> is calculated on actual hours worked over 40 hours in a week. This doesn’t include holiday pay, inclement weather, vacation, sick, personal and other paid leave since these hours are not hours actually worked.</t>
    </r>
  </si>
  <si>
    <r>
      <t xml:space="preserve">This document serves to provide guidance regarding hourly pay in the case of inclement weather or work that takes place on college holidays for </t>
    </r>
    <r>
      <rPr>
        <b/>
        <sz val="12"/>
        <color indexed="8"/>
        <rFont val="Arial"/>
        <family val="2"/>
      </rPr>
      <t>full time employees</t>
    </r>
    <r>
      <rPr>
        <sz val="12"/>
        <color indexed="8"/>
        <rFont val="Arial"/>
        <family val="2"/>
      </rPr>
      <t>.</t>
    </r>
  </si>
  <si>
    <t>EMPLOYEE TIMESHEET - ALL FFCRA BENEFICIARIES</t>
  </si>
  <si>
    <t>What is the Families First Coronavirus Response Act?</t>
  </si>
  <si>
    <t xml:space="preserve">The Families First Coronavirus Response Act (FFCRA or Act) requires certain employers to provide their employees with paid sick leave or expanded family and medical leave for specified reasons related to COVID-19. The Department of Labor’s (Department) Wage and Hour Division (WHD) administers and enforces the new law’s paid leave requirements. These provisions will apply from the effective date of April 1 through December 31, 2020. </t>
  </si>
  <si>
    <r>
      <t>Paid sick leave for employees who are unable to work or telework due to one of the following circumstances.</t>
    </r>
    <r>
      <rPr>
        <sz val="10.5"/>
        <color indexed="63"/>
        <rFont val="Calibri"/>
        <family val="2"/>
      </rPr>
      <t xml:space="preserve"> Covered employers must provide to </t>
    </r>
    <r>
      <rPr>
        <b/>
        <sz val="10.5"/>
        <color indexed="63"/>
        <rFont val="Calibri"/>
        <family val="2"/>
      </rPr>
      <t>all employees</t>
    </r>
    <r>
      <rPr>
        <sz val="10.5"/>
        <color indexed="63"/>
        <rFont val="Calibri"/>
        <family val="2"/>
      </rPr>
      <t xml:space="preserve"> employed for at least 30 days.</t>
    </r>
  </si>
  <si>
    <t>Full-time employees (up to 80 hours - max) and part-time employees (up to the average number of hours the employee normally works in a two-week period - max) are eligible for paid sick leave at the employee’s regular rate of pay where the employee is unable to work or telework due to a need for leave because you (1) are subject to a Federal, State, or local quarantine or isolation order related to COVID-19; (2) have been advised by a health care provider to self-quarantine due to concerns related to COVID-19; or (3) are experiencing symptoms of COVID-19 and are seeking medical diagnosis, you will receive for each applicable hour the greater of: your regular rate of pay, the federal minimum wage in effect under the FLSA, or the applicable State or local minimum wage. In these circumstances, you are entitled to a maximum of $511 per day, or $5,110 total over the entire paid sick leave period.</t>
  </si>
  <si>
    <r>
      <t>Full-time employees (up to 80 hours- max) and part-time employees (up to the average number of hours the employee normally works in a two-week period - max) are eligible for </t>
    </r>
    <r>
      <rPr>
        <b/>
        <sz val="10.5"/>
        <color indexed="63"/>
        <rFont val="Calibri"/>
        <family val="2"/>
      </rPr>
      <t>paid sick leave</t>
    </r>
    <r>
      <rPr>
        <sz val="10.5"/>
        <color indexed="8"/>
        <rFont val="Calibri"/>
        <family val="2"/>
      </rPr>
      <t> at two-thirds the employee’s regular rate of pay because the employee is unable to work or telework</t>
    </r>
    <r>
      <rPr>
        <sz val="10.5"/>
        <color indexed="63"/>
        <rFont val="Calibri"/>
        <family val="2"/>
      </rPr>
      <t xml:space="preserve"> because you are: </t>
    </r>
    <r>
      <rPr>
        <b/>
        <sz val="10.5"/>
        <color indexed="63"/>
        <rFont val="Calibri"/>
        <family val="2"/>
      </rPr>
      <t>(4)</t>
    </r>
    <r>
      <rPr>
        <sz val="10.5"/>
        <color indexed="63"/>
        <rFont val="Calibri"/>
        <family val="2"/>
      </rPr>
      <t xml:space="preserve"> caring for an individual who is subject to a Federal, State, or local quarantine or isolation order related to COVID-19 or an individual who has been advised by a health care provider to self-quarantine due to concerns related to COVID-19; </t>
    </r>
    <r>
      <rPr>
        <b/>
        <sz val="10.5"/>
        <color indexed="63"/>
        <rFont val="Calibri"/>
        <family val="2"/>
      </rPr>
      <t>(5)</t>
    </r>
    <r>
      <rPr>
        <sz val="10.5"/>
        <color indexed="63"/>
        <rFont val="Calibri"/>
        <family val="2"/>
      </rPr>
      <t xml:space="preserve"> caring for your child whose school or place of care is closed, or child care provider is unavailable, due to COVID-19 related reasons; or </t>
    </r>
    <r>
      <rPr>
        <b/>
        <sz val="10.5"/>
        <color indexed="63"/>
        <rFont val="Calibri"/>
        <family val="2"/>
      </rPr>
      <t>(6)</t>
    </r>
    <r>
      <rPr>
        <sz val="10.5"/>
        <color indexed="63"/>
        <rFont val="Calibri"/>
        <family val="2"/>
      </rPr>
      <t xml:space="preserve"> experiencing any other substantially-similar condition that may arise, as specified by the Secretary of Health and Human Services, you are entitled to compensation at 2/3 of the greater of the amounts above. Under these circumstances, you are subject to a maximum of $200 per day, or $2,000 over the entire two-week period.</t>
    </r>
  </si>
  <si>
    <r>
      <t>Up to an additional 10 weeks of </t>
    </r>
    <r>
      <rPr>
        <b/>
        <sz val="10.5"/>
        <color indexed="63"/>
        <rFont val="Calibri"/>
        <family val="2"/>
      </rPr>
      <t>paid expanded family and medical leave</t>
    </r>
    <r>
      <rPr>
        <sz val="10.5"/>
        <color indexed="63"/>
        <rFont val="Calibri"/>
        <family val="2"/>
      </rPr>
      <t xml:space="preserve"> at two-thirds, the employee’s regular rate of pay where an employee is unable to work due to a bona fide need for leave to care for a child whose school or childcare provider is closed or unavailable for reasons related to COVID-19. </t>
    </r>
    <r>
      <rPr>
        <sz val="10.5"/>
        <color indexed="8"/>
        <rFont val="Calibri"/>
        <family val="2"/>
      </rPr>
      <t>Different from the regular provisions of the FMLA, any employee who has been working at least 30 calendar days</t>
    </r>
    <r>
      <rPr>
        <b/>
        <sz val="10.5"/>
        <color indexed="8"/>
        <rFont val="Calibri"/>
        <family val="2"/>
      </rPr>
      <t xml:space="preserve"> </t>
    </r>
    <r>
      <rPr>
        <sz val="10.5"/>
        <color indexed="8"/>
        <rFont val="Calibri"/>
        <family val="2"/>
      </rPr>
      <t>prior to the start date of the “qualifying need” is eligible for this emergency leave. Works in conjunction with regular FMLA.</t>
    </r>
  </si>
  <si>
    <r>
      <t>·</t>
    </r>
    <r>
      <rPr>
        <sz val="7"/>
        <color indexed="8"/>
        <rFont val="Times New Roman"/>
        <family val="1"/>
      </rPr>
      <t xml:space="preserve">         </t>
    </r>
    <r>
      <rPr>
        <sz val="10.5"/>
        <color indexed="8"/>
        <rFont val="Calibri"/>
        <family val="2"/>
      </rPr>
      <t xml:space="preserve">“Qualifying need” includes circumstances where an employee is unable to work (or telework) due to a need to care for a child under 18 years of age if the child’s school or place of care has been closed, or the child care provider is unavailable, due to a public health emergency. </t>
    </r>
  </si>
  <si>
    <r>
      <t>·</t>
    </r>
    <r>
      <rPr>
        <sz val="7"/>
        <color indexed="8"/>
        <rFont val="Times New Roman"/>
        <family val="1"/>
      </rPr>
      <t xml:space="preserve">         </t>
    </r>
    <r>
      <rPr>
        <sz val="10.5"/>
        <color indexed="8"/>
        <rFont val="Calibri"/>
        <family val="2"/>
      </rPr>
      <t xml:space="preserve">The first 10 days can be unpaid leave. Full-time and part-time employees may elect to use the FFCRA Emergency Paid Sick Leave for these 10 days.  </t>
    </r>
  </si>
  <si>
    <r>
      <t>·</t>
    </r>
    <r>
      <rPr>
        <sz val="7"/>
        <color indexed="8"/>
        <rFont val="Times New Roman"/>
        <family val="1"/>
      </rPr>
      <t xml:space="preserve">         </t>
    </r>
    <r>
      <rPr>
        <sz val="10.5"/>
        <color indexed="8"/>
        <rFont val="Calibri"/>
        <family val="2"/>
      </rPr>
      <t>The remaining 10 weeks of FMLA leave is paid, at an amount not less than two-thirds of the employee’s regular rate, for the number of hours the employee would otherwise be scheduled to work. Full-time employees may use 1/3 of accrued paid leave in order to receive the full 40 hours of pay. The bill limits the amount of required pay for leave to no more than $200 per day and $10,000 in the aggregate.</t>
    </r>
  </si>
  <si>
    <t>Family Medical Leave Act (FMLA)</t>
  </si>
  <si>
    <t>Employees are eligible for Family Medical Leave if they have worked at least 1,250 hours during the prior 12 months and employed with the College at least one year. Employees are entitled to take up to 12 weeks of leave without pay and/or utilize accrued leave during a 12-month period due to one or more of the following:</t>
  </si>
  <si>
    <t>(a) For incapacity due to pregnancy, prenatal medical care or child birth;</t>
  </si>
  <si>
    <t>(b) To care for the employee’s child after birth, or placement for adoption or foster care;</t>
  </si>
  <si>
    <t>(c) To care for the employee’s spouse, son or daughter, or parent, who has a serious health condition;</t>
  </si>
  <si>
    <t>(d) For a serious health condition that makes the employee unable to perform the employee’s job;</t>
  </si>
  <si>
    <t>(e) A qualifying exigency arising out of the fact that the spouse, son, daughter, or parent of the employee is on active duty (or has been notified of an impending call or order to active duty) in the Armed Forces.</t>
  </si>
  <si>
    <t>CE</t>
  </si>
  <si>
    <t>CO</t>
  </si>
  <si>
    <t>2/3</t>
  </si>
  <si>
    <t xml:space="preserve">Emergency Paid Sick Leave for Self  or Caring for Other </t>
  </si>
  <si>
    <r>
      <t xml:space="preserve">Emergency Paid Sick Leave for Self </t>
    </r>
    <r>
      <rPr>
        <b/>
        <sz val="10"/>
        <color indexed="63"/>
        <rFont val="Calibri"/>
        <family val="2"/>
      </rPr>
      <t xml:space="preserve"> </t>
    </r>
  </si>
  <si>
    <r>
      <t xml:space="preserve">Emergency Paid Sick Leave for </t>
    </r>
    <r>
      <rPr>
        <b/>
        <sz val="10.5"/>
        <color indexed="63"/>
        <rFont val="Calibri"/>
        <family val="2"/>
      </rPr>
      <t xml:space="preserve">Caring for Other </t>
    </r>
  </si>
  <si>
    <t>Expanded FMLA Leave</t>
  </si>
  <si>
    <t>Exempt &amp; Non-Exempt</t>
  </si>
  <si>
    <t>column marked FFCRA 100% Pay</t>
  </si>
  <si>
    <t xml:space="preserve">If you are using ECC sick leave to make up the other 1/3 of your normal wage, enter 2.64 for each day this applies </t>
  </si>
  <si>
    <t>in the column marked sick.</t>
  </si>
  <si>
    <t>column marked FFCRA 2/3 Pay.</t>
  </si>
  <si>
    <t>Example A</t>
  </si>
  <si>
    <t>There are many possible scenarios for leave, a few examples are listed below.</t>
  </si>
  <si>
    <t xml:space="preserve">Employee is sick with the coronavirus or has been quarantined </t>
  </si>
  <si>
    <t>( this is available for 2 weeks only)</t>
  </si>
  <si>
    <t>Example B</t>
  </si>
  <si>
    <t xml:space="preserve">Employee must stay home with child, child sleeps until 10am so employee works from 8 to 10 </t>
  </si>
  <si>
    <t>Employee receives 2/3 pay for each day under FFCRA and takes sick leave for the remaining time</t>
  </si>
  <si>
    <t>Example C</t>
  </si>
  <si>
    <t xml:space="preserve">Employee agrees to work Mon, Wed and Friday and take FFCRA leave on Tuesday and Thursday </t>
  </si>
  <si>
    <t>to care for a child, on Friday the employee decides to go fishing and takes a vacation day</t>
  </si>
  <si>
    <t>* Please see the COVID 19 and Examples Tab in this workbook</t>
  </si>
  <si>
    <t>If your supervisor is not on campus, he/she should provide instruction on where to turn in your sheets.</t>
  </si>
  <si>
    <t>Possible solutions:</t>
  </si>
  <si>
    <r>
      <t>-</t>
    </r>
    <r>
      <rPr>
        <sz val="7"/>
        <color indexed="8"/>
        <rFont val="Times New Roman"/>
        <family val="1"/>
      </rPr>
      <t xml:space="preserve">          </t>
    </r>
    <r>
      <rPr>
        <sz val="11"/>
        <color theme="1"/>
        <rFont val="Calibri"/>
        <family val="2"/>
      </rPr>
      <t>Turn in at normal location and arrange for a department staff member to forward to the business office</t>
    </r>
  </si>
  <si>
    <t>Payroll@eastcentral.edu.</t>
  </si>
  <si>
    <t>IF YOU ARE UNABLE TO PRINT AND SCAN</t>
  </si>
  <si>
    <t>Save the timecard as a PDF.</t>
  </si>
  <si>
    <t>Select FILE tab at the top of the timesheet</t>
  </si>
  <si>
    <t>Select SAVE AS</t>
  </si>
  <si>
    <t>Select BROWSE</t>
  </si>
  <si>
    <t>Select DESKTOP (or any other file you want to store the timesheet in)</t>
  </si>
  <si>
    <t>Select PDF as the save type</t>
  </si>
  <si>
    <t>Enter a name in the File Name Box</t>
  </si>
  <si>
    <t>By copying the Payroll address, Carol will get your timesheet even if your supervisor is unable to approve and forward</t>
  </si>
  <si>
    <t>the time sheet.</t>
  </si>
  <si>
    <t>When we all return to campus you will be asked to sign any unsigned timesheets you submitted while working from home.</t>
  </si>
  <si>
    <t>Supervisors, I would prefer that you print off the timesheets, review, sign and bring to the Business Office or</t>
  </si>
  <si>
    <t>You will be asked to sign all timesheets when you return to campus.</t>
  </si>
  <si>
    <t>Hopefully this procedural change will help those working at home submit their timesheets in a timely manner, thus insuring  timely wage payments for all.</t>
  </si>
  <si>
    <t>Annette Moore</t>
  </si>
  <si>
    <t>Director of Financial Services/Comptroller</t>
  </si>
  <si>
    <t>East Central College</t>
  </si>
  <si>
    <t>1964 Prairie Dell Road</t>
  </si>
  <si>
    <t>Union MO 63084</t>
  </si>
  <si>
    <t>636-584-6704</t>
  </si>
  <si>
    <t>FFCRA    100% Hours*</t>
  </si>
  <si>
    <t>FFCRA 2/3 Hours*</t>
  </si>
  <si>
    <t>UNDER THE FAMILIES FIRST CORONAVIRUS RESPONSE ACT BASED ON THE FOLLOWING CRITERIA</t>
  </si>
  <si>
    <r>
      <t>-</t>
    </r>
    <r>
      <rPr>
        <sz val="7"/>
        <color indexed="8"/>
        <rFont val="Times New Roman"/>
        <family val="1"/>
      </rPr>
      <t xml:space="preserve">          </t>
    </r>
    <r>
      <rPr>
        <sz val="11"/>
        <color theme="1"/>
        <rFont val="Calibri"/>
        <family val="2"/>
      </rPr>
      <t>Place the sheets in the box by the Cashiers window in BH and  Carol will pick them up</t>
    </r>
  </si>
  <si>
    <t>All Employees Receiving Benefits Under the FFCR Act</t>
  </si>
  <si>
    <t>Complete the time sheet.  If you can, print the sheet, sign it, and e-mail a scanned copy back to your supervisor and</t>
  </si>
  <si>
    <t>https://www.eastcentral.edu/hr/payroll/#1525878418756-178f893f-e20d</t>
  </si>
  <si>
    <t>Instructions to save as a PDF are at the bottom of this sheet.</t>
  </si>
  <si>
    <t>INSTRUCTIONS TO SAVE AS A PDF</t>
  </si>
  <si>
    <t>Payroll@eastcentral.edu .</t>
  </si>
  <si>
    <t>the box by the Cashier window.  If you are not working on campus,  you may simply e-mail your approval to:</t>
  </si>
  <si>
    <t>You can then e-mail the timesheet as an attachment to your supervisor.  Please copy Payroll@Eastentral.edu</t>
  </si>
  <si>
    <t xml:space="preserve">Please remember, timesheets and leave sheets for the prior week should be sent to payroll@eastcentral.edu  by noon on Monday if the sheets have not been </t>
  </si>
  <si>
    <r>
      <t xml:space="preserve">Employees working </t>
    </r>
    <r>
      <rPr>
        <u val="single"/>
        <sz val="11"/>
        <color indexed="8"/>
        <rFont val="Calibri"/>
        <family val="2"/>
      </rPr>
      <t xml:space="preserve">on </t>
    </r>
    <r>
      <rPr>
        <sz val="11"/>
        <color theme="1"/>
        <rFont val="Calibri"/>
        <family val="2"/>
      </rPr>
      <t>campus intermediately should continue to complete their timesheets  as usual and turn them into their supervisor.</t>
    </r>
  </si>
  <si>
    <t>have been physically delivered to the Business Office or the box by the Cashier window.</t>
  </si>
  <si>
    <t>Example D</t>
  </si>
  <si>
    <t xml:space="preserve">Employee has been approved for leave at 2/3 pay and </t>
  </si>
  <si>
    <t>Employee wishes to use sick leave for the balance</t>
  </si>
  <si>
    <r>
      <t xml:space="preserve">Employees working </t>
    </r>
    <r>
      <rPr>
        <u val="single"/>
        <sz val="11"/>
        <rFont val="Calibri"/>
        <family val="2"/>
      </rPr>
      <t xml:space="preserve">off </t>
    </r>
    <r>
      <rPr>
        <sz val="11"/>
        <rFont val="Calibri"/>
        <family val="2"/>
      </rPr>
      <t>campus can obtain a fillable COVID 19 timesheet at:</t>
    </r>
  </si>
  <si>
    <t xml:space="preserve">Please check if hours are for Emergency Paid Sick Leave </t>
  </si>
  <si>
    <t>IF YOU ARE COMPLETING THIS TIMECARD, HR HAS VERIFIED YOUR ELIGIBLITY FOR BENEFITS</t>
  </si>
  <si>
    <t xml:space="preserve">If HR has verified your eligiblity for benefits covering 100% of your pay - enter 8 for each day this applies in the </t>
  </si>
  <si>
    <t xml:space="preserve">If HR has verified your eligiblity for benefits covering 2/3 of your pay - enter 5.36  for each day this applies in the </t>
  </si>
  <si>
    <t>and has been verified for full pay benefit by HR</t>
  </si>
  <si>
    <t>Employee has been verified for intermediate benefits under FFCRA</t>
  </si>
  <si>
    <t xml:space="preserve">Please check if hours are for Expanded FMLA </t>
  </si>
  <si>
    <t xml:space="preserve">During the pandemic, this timesheet will serve as both timesheet and leave form for those individuals receiving benefits under the FFCRA </t>
  </si>
  <si>
    <t>During the pandemic, this timesheet will serve as both timesheet and leave form for those individuals receiving benefits under the FFCRA</t>
  </si>
  <si>
    <t>During the pandemic, this timesheet will serve as both timesheet and leave form for those indiviuals reveiving benefits under the FFCRA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</si>
</sst>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m/d/yy;@"/>
    <numFmt numFmtId="166" formatCode="[$-F400]h:mm:ss\ AM/PM"/>
    <numFmt numFmtId="167" formatCode="&quot;Yes&quot;;&quot;Yes&quot;;&quot;No&quot;"/>
    <numFmt numFmtId="168" formatCode="&quot;True&quot;;&quot;True&quot;;&quot;False&quot;"/>
    <numFmt numFmtId="169" formatCode="&quot;On&quot;;&quot;On&quot;;&quot;Off&quot;"/>
    <numFmt numFmtId="170" formatCode="[$€-2]\ #,##0.00_);[Red]\([$€-2]\ #,##0.00\)"/>
  </numFmts>
  <fonts count="91">
    <font>
      <sz val="11"/>
      <color theme="1"/>
      <name val="Calibri"/>
      <family val="2"/>
    </font>
    <font>
      <sz val="11"/>
      <color indexed="8"/>
      <name val="Calibri"/>
      <family val="2"/>
    </font>
    <font>
      <b/>
      <sz val="11"/>
      <color indexed="8"/>
      <name val="Calibri"/>
      <family val="2"/>
    </font>
    <font>
      <b/>
      <sz val="10"/>
      <color indexed="8"/>
      <name val="Calibri"/>
      <family val="2"/>
    </font>
    <font>
      <b/>
      <sz val="14"/>
      <color indexed="8"/>
      <name val="Calibri"/>
      <family val="2"/>
    </font>
    <font>
      <sz val="12"/>
      <color indexed="8"/>
      <name val="Arial"/>
      <family val="2"/>
    </font>
    <font>
      <b/>
      <sz val="12"/>
      <color indexed="8"/>
      <name val="Arial"/>
      <family val="2"/>
    </font>
    <font>
      <u val="single"/>
      <sz val="12"/>
      <color indexed="8"/>
      <name val="Arial"/>
      <family val="2"/>
    </font>
    <font>
      <sz val="10.5"/>
      <color indexed="8"/>
      <name val="Calibri"/>
      <family val="2"/>
    </font>
    <font>
      <sz val="10.5"/>
      <color indexed="63"/>
      <name val="Calibri"/>
      <family val="2"/>
    </font>
    <font>
      <b/>
      <sz val="10.5"/>
      <color indexed="63"/>
      <name val="Calibri"/>
      <family val="2"/>
    </font>
    <font>
      <b/>
      <sz val="10"/>
      <color indexed="63"/>
      <name val="Calibri"/>
      <family val="2"/>
    </font>
    <font>
      <b/>
      <sz val="10.5"/>
      <color indexed="8"/>
      <name val="Calibri"/>
      <family val="2"/>
    </font>
    <font>
      <sz val="7"/>
      <color indexed="8"/>
      <name val="Times New Roman"/>
      <family val="1"/>
    </font>
    <font>
      <sz val="11"/>
      <name val="Calibri"/>
      <family val="2"/>
    </font>
    <font>
      <u val="single"/>
      <sz val="11"/>
      <color indexed="8"/>
      <name val="Calibri"/>
      <family val="2"/>
    </font>
    <font>
      <u val="single"/>
      <sz val="11"/>
      <name val="Calibri"/>
      <family val="2"/>
    </font>
    <font>
      <sz val="8"/>
      <name val="Segoe UI"/>
      <family val="2"/>
    </font>
    <font>
      <b/>
      <sz val="72"/>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indexed="8"/>
      <name val="Calibri"/>
      <family val="2"/>
    </font>
    <font>
      <b/>
      <sz val="16"/>
      <color indexed="8"/>
      <name val="Calibri"/>
      <family val="2"/>
    </font>
    <font>
      <b/>
      <sz val="18"/>
      <color indexed="8"/>
      <name val="Arial"/>
      <family val="2"/>
    </font>
    <font>
      <b/>
      <sz val="12"/>
      <color indexed="8"/>
      <name val="Calibri"/>
      <family val="2"/>
    </font>
    <font>
      <sz val="11"/>
      <color indexed="63"/>
      <name val="Calibri"/>
      <family val="2"/>
    </font>
    <font>
      <sz val="10.5"/>
      <color indexed="8"/>
      <name val="Symbol"/>
      <family val="1"/>
    </font>
    <font>
      <b/>
      <sz val="12"/>
      <color indexed="63"/>
      <name val="Calibri"/>
      <family val="2"/>
    </font>
    <font>
      <b/>
      <sz val="11"/>
      <color indexed="10"/>
      <name val="Calibri"/>
      <family val="2"/>
    </font>
    <font>
      <b/>
      <u val="single"/>
      <sz val="11"/>
      <color indexed="8"/>
      <name val="Calibri"/>
      <family val="2"/>
    </font>
    <font>
      <sz val="12"/>
      <color indexed="8"/>
      <name val="Calibri"/>
      <family val="2"/>
    </font>
    <font>
      <i/>
      <sz val="11"/>
      <color indexed="8"/>
      <name val="Calibri"/>
      <family val="2"/>
    </font>
    <font>
      <b/>
      <i/>
      <sz val="14"/>
      <color indexed="8"/>
      <name val="Calibri"/>
      <family val="2"/>
    </font>
    <font>
      <b/>
      <sz val="18"/>
      <color indexed="8"/>
      <name val="Calibri"/>
      <family val="2"/>
    </font>
    <font>
      <b/>
      <i/>
      <sz val="14"/>
      <name val="Calibri"/>
      <family val="2"/>
    </font>
    <font>
      <i/>
      <sz val="12"/>
      <color indexed="8"/>
      <name val="Arial"/>
      <family val="2"/>
    </font>
    <font>
      <sz val="4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6"/>
      <color theme="1"/>
      <name val="Calibri"/>
      <family val="2"/>
    </font>
    <font>
      <b/>
      <sz val="18"/>
      <color theme="1"/>
      <name val="Arial"/>
      <family val="2"/>
    </font>
    <font>
      <sz val="12"/>
      <color theme="1"/>
      <name val="Arial"/>
      <family val="2"/>
    </font>
    <font>
      <b/>
      <sz val="12"/>
      <color rgb="FF000000"/>
      <name val="Calibri"/>
      <family val="2"/>
    </font>
    <font>
      <sz val="11"/>
      <color rgb="FF212121"/>
      <name val="Calibri"/>
      <family val="2"/>
    </font>
    <font>
      <sz val="10.5"/>
      <color rgb="FF000000"/>
      <name val="Calibri"/>
      <family val="2"/>
    </font>
    <font>
      <sz val="10.5"/>
      <color rgb="FF212121"/>
      <name val="Calibri"/>
      <family val="2"/>
    </font>
    <font>
      <b/>
      <sz val="11"/>
      <color rgb="FF000000"/>
      <name val="Calibri"/>
      <family val="2"/>
    </font>
    <font>
      <sz val="10.5"/>
      <color rgb="FF000000"/>
      <name val="Symbol"/>
      <family val="1"/>
    </font>
    <font>
      <sz val="10.5"/>
      <color theme="1"/>
      <name val="Symbol"/>
      <family val="1"/>
    </font>
    <font>
      <b/>
      <sz val="12"/>
      <color rgb="FF333333"/>
      <name val="Calibri"/>
      <family val="2"/>
    </font>
    <font>
      <sz val="10.5"/>
      <color rgb="FF333333"/>
      <name val="Calibri"/>
      <family val="2"/>
    </font>
    <font>
      <b/>
      <sz val="11"/>
      <color rgb="FFFF0000"/>
      <name val="Calibri"/>
      <family val="2"/>
    </font>
    <font>
      <b/>
      <u val="single"/>
      <sz val="11"/>
      <color theme="1"/>
      <name val="Calibri"/>
      <family val="2"/>
    </font>
    <font>
      <sz val="12"/>
      <color theme="1"/>
      <name val="Calibri"/>
      <family val="2"/>
    </font>
    <font>
      <b/>
      <sz val="18"/>
      <color theme="1"/>
      <name val="Calibri"/>
      <family val="2"/>
    </font>
    <font>
      <i/>
      <sz val="11"/>
      <color theme="1"/>
      <name val="Calibri"/>
      <family val="2"/>
    </font>
    <font>
      <b/>
      <i/>
      <sz val="14"/>
      <color theme="1"/>
      <name val="Calibri"/>
      <family val="2"/>
    </font>
    <font>
      <i/>
      <sz val="12"/>
      <color theme="1"/>
      <name val="Arial"/>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CCFFCC"/>
        <bgColor indexed="64"/>
      </patternFill>
    </fill>
    <fill>
      <patternFill patternType="solid">
        <fgColor rgb="FFFFFF00"/>
        <bgColor indexed="64"/>
      </patternFill>
    </fill>
    <fill>
      <patternFill patternType="solid">
        <fgColor rgb="FF99CCFF"/>
        <bgColor indexed="64"/>
      </patternFill>
    </fill>
    <fill>
      <patternFill patternType="solid">
        <fgColor rgb="FFFFFFFF"/>
        <bgColor indexed="64"/>
      </patternFill>
    </fill>
    <fill>
      <patternFill patternType="solid">
        <fgColor theme="2" tint="-0.09996999800205231"/>
        <bgColor indexed="64"/>
      </patternFill>
    </fill>
    <fill>
      <patternFill patternType="solid">
        <fgColor rgb="FFFF9A0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medium"/>
      <bottom style="medium"/>
    </border>
    <border>
      <left style="thin"/>
      <right style="thin"/>
      <top/>
      <bottom style="medium"/>
    </border>
    <border>
      <left style="thick"/>
      <right style="thick"/>
      <top style="thick"/>
      <bottom style="thick"/>
    </border>
    <border>
      <left/>
      <right/>
      <top/>
      <bottom style="thin"/>
    </border>
    <border>
      <left style="thin"/>
      <right/>
      <top/>
      <bottom/>
    </border>
    <border>
      <left/>
      <right style="thin"/>
      <top/>
      <bottom style="thin"/>
    </border>
    <border>
      <left style="thin"/>
      <right/>
      <top/>
      <bottom style="thin"/>
    </border>
    <border>
      <left/>
      <right style="thin"/>
      <top/>
      <bottom/>
    </border>
    <border>
      <left/>
      <right/>
      <top style="thin"/>
      <bottom style="thin"/>
    </border>
    <border>
      <left/>
      <right style="medium"/>
      <top style="medium"/>
      <bottom style="medium"/>
    </border>
    <border>
      <left style="medium"/>
      <right/>
      <top style="medium"/>
      <bottom style="medium"/>
    </border>
    <border>
      <left style="thin"/>
      <right/>
      <top/>
      <bottom style="medium"/>
    </border>
    <border>
      <left style="thick"/>
      <right style="thin"/>
      <top style="medium"/>
      <bottom/>
    </border>
    <border>
      <left style="thin"/>
      <right style="thin"/>
      <top/>
      <bottom/>
    </border>
    <border>
      <left style="thick"/>
      <right style="thin"/>
      <top style="thin"/>
      <bottom style="thin"/>
    </border>
    <border>
      <left style="thin"/>
      <right/>
      <top style="thin"/>
      <bottom style="thin"/>
    </border>
    <border>
      <left style="thick"/>
      <right style="thin"/>
      <top/>
      <bottom style="thin"/>
    </border>
    <border>
      <left/>
      <right style="thin"/>
      <top style="thin"/>
      <bottom style="thin"/>
    </border>
    <border>
      <left style="thick"/>
      <right style="thin"/>
      <top style="thin"/>
      <bottom/>
    </border>
    <border>
      <left style="thin"/>
      <right style="thin"/>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12">
    <xf numFmtId="0" fontId="0" fillId="0" borderId="0" xfId="0" applyFont="1" applyAlignment="1">
      <alignment/>
    </xf>
    <xf numFmtId="0" fontId="0" fillId="0" borderId="0" xfId="0" applyFont="1" applyAlignment="1">
      <alignment/>
    </xf>
    <xf numFmtId="0" fontId="68" fillId="0" borderId="0" xfId="0" applyFont="1" applyAlignment="1">
      <alignment/>
    </xf>
    <xf numFmtId="0" fontId="68" fillId="0" borderId="0" xfId="0" applyFont="1" applyAlignment="1">
      <alignment horizontal="right"/>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46" fontId="0" fillId="0" borderId="0" xfId="0" applyNumberFormat="1" applyFont="1" applyBorder="1" applyAlignment="1">
      <alignment/>
    </xf>
    <xf numFmtId="0" fontId="68" fillId="0" borderId="0" xfId="0" applyFont="1" applyAlignment="1">
      <alignment horizontal="center"/>
    </xf>
    <xf numFmtId="0" fontId="0" fillId="0" borderId="0" xfId="0" applyFont="1" applyAlignment="1">
      <alignment horizontal="left"/>
    </xf>
    <xf numFmtId="0" fontId="68" fillId="0" borderId="10" xfId="0" applyFont="1" applyBorder="1" applyAlignment="1">
      <alignment horizontal="left"/>
    </xf>
    <xf numFmtId="165" fontId="0" fillId="0" borderId="10" xfId="0" applyNumberFormat="1" applyFont="1" applyBorder="1" applyAlignment="1">
      <alignment/>
    </xf>
    <xf numFmtId="0" fontId="68" fillId="0" borderId="0" xfId="0" applyFont="1" applyBorder="1" applyAlignment="1">
      <alignment horizontal="left"/>
    </xf>
    <xf numFmtId="0" fontId="0" fillId="0" borderId="0" xfId="0" applyFont="1" applyFill="1" applyBorder="1" applyAlignment="1">
      <alignment/>
    </xf>
    <xf numFmtId="0" fontId="68" fillId="0" borderId="0" xfId="0" applyFont="1" applyBorder="1" applyAlignment="1">
      <alignment/>
    </xf>
    <xf numFmtId="0" fontId="0" fillId="0" borderId="0" xfId="0" applyNumberFormat="1" applyFont="1" applyAlignment="1">
      <alignment/>
    </xf>
    <xf numFmtId="0" fontId="68" fillId="0" borderId="0" xfId="0" applyFont="1" applyBorder="1" applyAlignment="1">
      <alignment horizontal="center"/>
    </xf>
    <xf numFmtId="2" fontId="68" fillId="0" borderId="0" xfId="0" applyNumberFormat="1" applyFont="1" applyBorder="1" applyAlignment="1">
      <alignment/>
    </xf>
    <xf numFmtId="2" fontId="0" fillId="0" borderId="0" xfId="0" applyNumberFormat="1" applyFont="1" applyFill="1" applyBorder="1" applyAlignment="1">
      <alignment/>
    </xf>
    <xf numFmtId="0" fontId="68" fillId="33" borderId="10" xfId="0" applyFont="1" applyFill="1" applyBorder="1" applyAlignment="1">
      <alignment horizontal="left"/>
    </xf>
    <xf numFmtId="165" fontId="0" fillId="33" borderId="10" xfId="0" applyNumberFormat="1" applyFont="1" applyFill="1" applyBorder="1" applyAlignment="1">
      <alignment/>
    </xf>
    <xf numFmtId="165" fontId="0" fillId="33" borderId="11" xfId="0" applyNumberFormat="1" applyFont="1" applyFill="1" applyBorder="1" applyAlignment="1">
      <alignment/>
    </xf>
    <xf numFmtId="0" fontId="68" fillId="33" borderId="11" xfId="0" applyFont="1" applyFill="1" applyBorder="1" applyAlignment="1">
      <alignment horizontal="left"/>
    </xf>
    <xf numFmtId="0" fontId="0" fillId="34" borderId="12" xfId="0" applyFont="1" applyFill="1" applyBorder="1" applyAlignment="1">
      <alignment horizontal="left"/>
    </xf>
    <xf numFmtId="0" fontId="68" fillId="0" borderId="0" xfId="0" applyFont="1" applyFill="1" applyBorder="1" applyAlignment="1">
      <alignment horizontal="right"/>
    </xf>
    <xf numFmtId="2" fontId="68" fillId="0" borderId="0" xfId="0" applyNumberFormat="1" applyFont="1" applyFill="1" applyBorder="1" applyAlignment="1">
      <alignment horizontal="center"/>
    </xf>
    <xf numFmtId="0" fontId="68" fillId="34" borderId="13" xfId="0" applyFont="1" applyFill="1" applyBorder="1" applyAlignment="1">
      <alignment horizontal="center" wrapText="1"/>
    </xf>
    <xf numFmtId="0" fontId="68" fillId="34" borderId="14" xfId="0" applyFont="1" applyFill="1" applyBorder="1" applyAlignment="1">
      <alignment horizontal="center"/>
    </xf>
    <xf numFmtId="0" fontId="68" fillId="0" borderId="15" xfId="0" applyFont="1" applyBorder="1" applyAlignment="1">
      <alignment/>
    </xf>
    <xf numFmtId="0" fontId="68"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68" fillId="0" borderId="15" xfId="0" applyFont="1" applyBorder="1" applyAlignment="1">
      <alignment/>
    </xf>
    <xf numFmtId="0" fontId="68" fillId="0" borderId="20" xfId="0" applyFont="1" applyBorder="1" applyAlignment="1">
      <alignment/>
    </xf>
    <xf numFmtId="0" fontId="68" fillId="0" borderId="0" xfId="0"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alignment horizontal="left"/>
    </xf>
    <xf numFmtId="0" fontId="68" fillId="34" borderId="21" xfId="0" applyFont="1" applyFill="1" applyBorder="1" applyAlignment="1">
      <alignment horizontal="right"/>
    </xf>
    <xf numFmtId="0" fontId="68" fillId="34" borderId="22" xfId="0" applyFont="1" applyFill="1" applyBorder="1" applyAlignment="1">
      <alignment horizontal="center"/>
    </xf>
    <xf numFmtId="0" fontId="0" fillId="34" borderId="12" xfId="0" applyNumberFormat="1" applyFont="1" applyFill="1" applyBorder="1" applyAlignment="1">
      <alignment horizontal="left"/>
    </xf>
    <xf numFmtId="0" fontId="68" fillId="0" borderId="13" xfId="0" applyFont="1" applyBorder="1" applyAlignment="1">
      <alignment horizontal="center" wrapText="1"/>
    </xf>
    <xf numFmtId="0" fontId="68" fillId="0" borderId="13" xfId="0" applyFont="1" applyBorder="1" applyAlignment="1">
      <alignment horizontal="center"/>
    </xf>
    <xf numFmtId="0" fontId="68" fillId="0" borderId="23" xfId="0" applyFont="1" applyBorder="1" applyAlignment="1">
      <alignment horizontal="center" wrapText="1"/>
    </xf>
    <xf numFmtId="0" fontId="68" fillId="35" borderId="24" xfId="0" applyFont="1" applyFill="1" applyBorder="1" applyAlignment="1">
      <alignment horizontal="center" wrapText="1"/>
    </xf>
    <xf numFmtId="0" fontId="68" fillId="35" borderId="25" xfId="0" applyFont="1" applyFill="1" applyBorder="1" applyAlignment="1">
      <alignment horizontal="center" wrapText="1"/>
    </xf>
    <xf numFmtId="0" fontId="68" fillId="35" borderId="16" xfId="0" applyFont="1" applyFill="1" applyBorder="1" applyAlignment="1">
      <alignment horizontal="center" wrapText="1"/>
    </xf>
    <xf numFmtId="0" fontId="68" fillId="12" borderId="24" xfId="0" applyFont="1" applyFill="1" applyBorder="1" applyAlignment="1">
      <alignment horizontal="center" wrapText="1"/>
    </xf>
    <xf numFmtId="0" fontId="68" fillId="12" borderId="25" xfId="0" applyFont="1" applyFill="1" applyBorder="1" applyAlignment="1">
      <alignment horizontal="center" wrapText="1"/>
    </xf>
    <xf numFmtId="2" fontId="68" fillId="34" borderId="26" xfId="0" applyNumberFormat="1" applyFont="1" applyFill="1" applyBorder="1" applyAlignment="1">
      <alignment horizontal="center" wrapText="1"/>
    </xf>
    <xf numFmtId="2" fontId="68" fillId="34" borderId="10" xfId="0" applyNumberFormat="1" applyFont="1" applyFill="1" applyBorder="1" applyAlignment="1">
      <alignment horizontal="center" wrapText="1"/>
    </xf>
    <xf numFmtId="2" fontId="68" fillId="34" borderId="27" xfId="0" applyNumberFormat="1" applyFont="1" applyFill="1" applyBorder="1" applyAlignment="1">
      <alignment horizontal="center" wrapText="1"/>
    </xf>
    <xf numFmtId="0" fontId="68" fillId="0" borderId="0" xfId="0" applyFont="1" applyFill="1" applyBorder="1" applyAlignment="1">
      <alignment horizontal="left"/>
    </xf>
    <xf numFmtId="165" fontId="0" fillId="0" borderId="0" xfId="0" applyNumberFormat="1" applyFont="1" applyFill="1" applyBorder="1" applyAlignment="1">
      <alignment/>
    </xf>
    <xf numFmtId="164" fontId="0" fillId="0" borderId="0" xfId="0" applyNumberFormat="1" applyFont="1" applyFill="1" applyBorder="1" applyAlignment="1">
      <alignment/>
    </xf>
    <xf numFmtId="20"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0" fillId="0" borderId="0" xfId="0" applyNumberFormat="1" applyFont="1" applyFill="1" applyAlignment="1">
      <alignment/>
    </xf>
    <xf numFmtId="0" fontId="68" fillId="0" borderId="27" xfId="0" applyFont="1" applyFill="1" applyBorder="1" applyAlignment="1">
      <alignment horizontal="left"/>
    </xf>
    <xf numFmtId="165" fontId="68" fillId="0" borderId="20" xfId="0" applyNumberFormat="1" applyFont="1" applyFill="1" applyBorder="1" applyAlignment="1">
      <alignment/>
    </xf>
    <xf numFmtId="164" fontId="68" fillId="0" borderId="20" xfId="0" applyNumberFormat="1" applyFont="1" applyFill="1" applyBorder="1" applyAlignment="1">
      <alignment/>
    </xf>
    <xf numFmtId="20" fontId="68" fillId="0" borderId="20" xfId="0" applyNumberFormat="1" applyFont="1" applyFill="1" applyBorder="1" applyAlignment="1">
      <alignment/>
    </xf>
    <xf numFmtId="2" fontId="68" fillId="0" borderId="20" xfId="0" applyNumberFormat="1" applyFont="1" applyFill="1" applyBorder="1" applyAlignment="1">
      <alignment horizontal="center"/>
    </xf>
    <xf numFmtId="164" fontId="0" fillId="36" borderId="11" xfId="0" applyNumberFormat="1" applyFont="1" applyFill="1" applyBorder="1" applyAlignment="1" applyProtection="1">
      <alignment/>
      <protection locked="0"/>
    </xf>
    <xf numFmtId="2" fontId="0" fillId="35" borderId="28" xfId="0" applyNumberFormat="1" applyFont="1" applyFill="1" applyBorder="1" applyAlignment="1" applyProtection="1">
      <alignment horizontal="center"/>
      <protection locked="0"/>
    </xf>
    <xf numFmtId="2" fontId="0" fillId="35" borderId="11" xfId="0" applyNumberFormat="1" applyFont="1" applyFill="1" applyBorder="1" applyAlignment="1" applyProtection="1">
      <alignment horizontal="center"/>
      <protection locked="0"/>
    </xf>
    <xf numFmtId="2" fontId="0" fillId="35" borderId="18" xfId="0" applyNumberFormat="1" applyFont="1" applyFill="1" applyBorder="1" applyAlignment="1" applyProtection="1">
      <alignment horizontal="center"/>
      <protection locked="0"/>
    </xf>
    <xf numFmtId="2" fontId="0" fillId="35" borderId="26" xfId="0" applyNumberFormat="1" applyFont="1" applyFill="1" applyBorder="1" applyAlignment="1" applyProtection="1">
      <alignment horizontal="center"/>
      <protection locked="0"/>
    </xf>
    <xf numFmtId="2" fontId="0" fillId="35" borderId="10" xfId="0" applyNumberFormat="1" applyFont="1" applyFill="1" applyBorder="1" applyAlignment="1" applyProtection="1">
      <alignment horizontal="center"/>
      <protection locked="0"/>
    </xf>
    <xf numFmtId="2" fontId="0" fillId="35" borderId="27" xfId="0" applyNumberFormat="1" applyFont="1" applyFill="1" applyBorder="1" applyAlignment="1" applyProtection="1">
      <alignment horizontal="center"/>
      <protection locked="0"/>
    </xf>
    <xf numFmtId="2" fontId="0" fillId="12" borderId="28" xfId="0" applyNumberFormat="1" applyFont="1" applyFill="1" applyBorder="1" applyAlignment="1" applyProtection="1">
      <alignment horizontal="center"/>
      <protection locked="0"/>
    </xf>
    <xf numFmtId="2" fontId="0" fillId="12" borderId="26" xfId="0" applyNumberFormat="1" applyFont="1" applyFill="1" applyBorder="1" applyAlignment="1" applyProtection="1">
      <alignment horizontal="center"/>
      <protection locked="0"/>
    </xf>
    <xf numFmtId="2" fontId="0" fillId="12" borderId="11" xfId="0" applyNumberFormat="1" applyFont="1" applyFill="1" applyBorder="1" applyAlignment="1" applyProtection="1">
      <alignment horizontal="center"/>
      <protection locked="0"/>
    </xf>
    <xf numFmtId="2" fontId="0" fillId="12" borderId="10" xfId="0" applyNumberFormat="1" applyFont="1" applyFill="1" applyBorder="1" applyAlignment="1" applyProtection="1">
      <alignment horizontal="center"/>
      <protection locked="0"/>
    </xf>
    <xf numFmtId="0" fontId="0" fillId="0" borderId="0" xfId="0" applyFont="1" applyAlignment="1" applyProtection="1">
      <alignment/>
      <protection/>
    </xf>
    <xf numFmtId="0" fontId="70" fillId="0" borderId="0" xfId="0" applyFont="1" applyFill="1" applyAlignment="1" applyProtection="1">
      <alignment/>
      <protection/>
    </xf>
    <xf numFmtId="0" fontId="0" fillId="0" borderId="0" xfId="0" applyFont="1" applyFill="1" applyAlignment="1" applyProtection="1">
      <alignment/>
      <protection/>
    </xf>
    <xf numFmtId="0" fontId="70" fillId="0" borderId="0" xfId="0" applyFont="1" applyAlignment="1" applyProtection="1">
      <alignment horizontal="left" wrapText="1"/>
      <protection/>
    </xf>
    <xf numFmtId="0" fontId="71" fillId="0" borderId="0" xfId="0" applyFont="1" applyAlignment="1" applyProtection="1">
      <alignment horizontal="left"/>
      <protection/>
    </xf>
    <xf numFmtId="0" fontId="71" fillId="0" borderId="0" xfId="0" applyFont="1" applyAlignment="1" applyProtection="1">
      <alignment horizontal="center"/>
      <protection/>
    </xf>
    <xf numFmtId="0" fontId="68" fillId="0" borderId="0" xfId="0" applyFont="1" applyAlignment="1" applyProtection="1">
      <alignment horizontal="right"/>
      <protection/>
    </xf>
    <xf numFmtId="0" fontId="0" fillId="0" borderId="0" xfId="0" applyNumberFormat="1" applyFont="1" applyBorder="1" applyAlignment="1" applyProtection="1">
      <alignment horizontal="center"/>
      <protection/>
    </xf>
    <xf numFmtId="0" fontId="68" fillId="0" borderId="0" xfId="0" applyFont="1" applyBorder="1" applyAlignment="1" applyProtection="1">
      <alignment horizontal="left"/>
      <protection/>
    </xf>
    <xf numFmtId="0" fontId="0" fillId="0" borderId="0" xfId="0" applyNumberFormat="1" applyFont="1" applyBorder="1" applyAlignment="1" applyProtection="1">
      <alignment horizontal="left"/>
      <protection/>
    </xf>
    <xf numFmtId="0" fontId="68" fillId="0" borderId="0" xfId="0" applyFont="1" applyAlignment="1" applyProtection="1">
      <alignment horizontal="center"/>
      <protection/>
    </xf>
    <xf numFmtId="0" fontId="0" fillId="0" borderId="0" xfId="0" applyFont="1" applyAlignment="1" applyProtection="1">
      <alignment horizontal="left"/>
      <protection/>
    </xf>
    <xf numFmtId="0" fontId="68" fillId="34" borderId="14" xfId="0" applyFont="1" applyFill="1" applyBorder="1" applyAlignment="1" applyProtection="1">
      <alignment horizontal="center"/>
      <protection/>
    </xf>
    <xf numFmtId="0" fontId="0" fillId="34" borderId="12" xfId="0" applyFont="1" applyFill="1" applyBorder="1" applyAlignment="1" applyProtection="1">
      <alignment horizontal="left"/>
      <protection/>
    </xf>
    <xf numFmtId="0" fontId="68" fillId="34" borderId="21" xfId="0" applyFont="1" applyFill="1" applyBorder="1" applyAlignment="1" applyProtection="1">
      <alignment horizontal="right"/>
      <protection/>
    </xf>
    <xf numFmtId="0" fontId="68" fillId="34" borderId="22" xfId="0" applyFont="1" applyFill="1" applyBorder="1" applyAlignment="1" applyProtection="1">
      <alignment horizontal="center"/>
      <protection/>
    </xf>
    <xf numFmtId="0" fontId="0" fillId="34" borderId="12" xfId="0" applyNumberFormat="1" applyFont="1" applyFill="1" applyBorder="1" applyAlignment="1" applyProtection="1">
      <alignment horizontal="left"/>
      <protection/>
    </xf>
    <xf numFmtId="0" fontId="68" fillId="34" borderId="13" xfId="0" applyFont="1" applyFill="1" applyBorder="1" applyAlignment="1" applyProtection="1">
      <alignment horizontal="center" wrapText="1"/>
      <protection/>
    </xf>
    <xf numFmtId="0" fontId="68" fillId="0" borderId="13" xfId="0" applyFont="1" applyBorder="1" applyAlignment="1" applyProtection="1">
      <alignment horizontal="center" wrapText="1"/>
      <protection/>
    </xf>
    <xf numFmtId="0" fontId="68" fillId="0" borderId="13" xfId="0" applyFont="1" applyBorder="1" applyAlignment="1" applyProtection="1">
      <alignment horizontal="center"/>
      <protection/>
    </xf>
    <xf numFmtId="0" fontId="68" fillId="0" borderId="23" xfId="0" applyFont="1" applyBorder="1" applyAlignment="1" applyProtection="1">
      <alignment horizontal="center" wrapText="1"/>
      <protection/>
    </xf>
    <xf numFmtId="0" fontId="68" fillId="35" borderId="24" xfId="0" applyFont="1" applyFill="1" applyBorder="1" applyAlignment="1" applyProtection="1">
      <alignment horizontal="center" wrapText="1"/>
      <protection/>
    </xf>
    <xf numFmtId="0" fontId="68" fillId="35" borderId="25" xfId="0" applyFont="1" applyFill="1" applyBorder="1" applyAlignment="1" applyProtection="1">
      <alignment horizontal="center" wrapText="1"/>
      <protection/>
    </xf>
    <xf numFmtId="0" fontId="68" fillId="35" borderId="16" xfId="0" applyFont="1" applyFill="1" applyBorder="1" applyAlignment="1" applyProtection="1">
      <alignment horizontal="center" wrapText="1"/>
      <protection/>
    </xf>
    <xf numFmtId="0" fontId="68" fillId="12" borderId="24" xfId="0" applyFont="1" applyFill="1" applyBorder="1" applyAlignment="1" applyProtection="1">
      <alignment horizontal="center" wrapText="1"/>
      <protection/>
    </xf>
    <xf numFmtId="0" fontId="68" fillId="12" borderId="25" xfId="0" applyFont="1" applyFill="1" applyBorder="1" applyAlignment="1" applyProtection="1">
      <alignment horizontal="center" wrapText="1"/>
      <protection/>
    </xf>
    <xf numFmtId="0" fontId="68" fillId="33" borderId="11" xfId="0" applyFont="1" applyFill="1" applyBorder="1" applyAlignment="1" applyProtection="1">
      <alignment horizontal="left"/>
      <protection/>
    </xf>
    <xf numFmtId="165" fontId="0" fillId="33" borderId="11" xfId="0" applyNumberFormat="1" applyFont="1" applyFill="1" applyBorder="1" applyAlignment="1" applyProtection="1">
      <alignment/>
      <protection/>
    </xf>
    <xf numFmtId="0" fontId="68" fillId="33" borderId="11" xfId="0" applyFont="1" applyFill="1" applyBorder="1" applyAlignment="1" applyProtection="1">
      <alignment/>
      <protection/>
    </xf>
    <xf numFmtId="20" fontId="0" fillId="33" borderId="18" xfId="0" applyNumberFormat="1" applyFont="1" applyFill="1" applyBorder="1" applyAlignment="1" applyProtection="1">
      <alignment horizontal="center"/>
      <protection/>
    </xf>
    <xf numFmtId="2" fontId="68" fillId="34" borderId="26" xfId="0" applyNumberFormat="1" applyFont="1" applyFill="1" applyBorder="1" applyAlignment="1" applyProtection="1">
      <alignment horizontal="center" wrapText="1"/>
      <protection/>
    </xf>
    <xf numFmtId="2" fontId="68" fillId="34" borderId="10" xfId="0" applyNumberFormat="1" applyFont="1" applyFill="1" applyBorder="1" applyAlignment="1" applyProtection="1">
      <alignment horizontal="center" wrapText="1"/>
      <protection/>
    </xf>
    <xf numFmtId="2" fontId="68" fillId="34" borderId="27" xfId="0" applyNumberFormat="1" applyFont="1" applyFill="1" applyBorder="1" applyAlignment="1" applyProtection="1">
      <alignment horizontal="center" wrapText="1"/>
      <protection/>
    </xf>
    <xf numFmtId="2" fontId="68" fillId="12" borderId="10" xfId="0" applyNumberFormat="1" applyFont="1" applyFill="1" applyBorder="1" applyAlignment="1" applyProtection="1">
      <alignment horizontal="center" wrapText="1"/>
      <protection/>
    </xf>
    <xf numFmtId="0" fontId="68" fillId="33" borderId="10" xfId="0" applyFont="1" applyFill="1" applyBorder="1" applyAlignment="1" applyProtection="1">
      <alignment horizontal="left"/>
      <protection/>
    </xf>
    <xf numFmtId="165" fontId="0" fillId="33" borderId="10" xfId="0" applyNumberFormat="1" applyFont="1" applyFill="1" applyBorder="1" applyAlignment="1" applyProtection="1">
      <alignment/>
      <protection/>
    </xf>
    <xf numFmtId="0" fontId="68" fillId="33" borderId="10" xfId="0" applyFont="1" applyFill="1" applyBorder="1" applyAlignment="1" applyProtection="1">
      <alignment/>
      <protection/>
    </xf>
    <xf numFmtId="0" fontId="68" fillId="0" borderId="10" xfId="0" applyFont="1" applyBorder="1" applyAlignment="1" applyProtection="1">
      <alignment horizontal="left"/>
      <protection/>
    </xf>
    <xf numFmtId="165" fontId="0" fillId="0" borderId="10" xfId="0" applyNumberFormat="1" applyFont="1" applyBorder="1" applyAlignment="1" applyProtection="1">
      <alignment/>
      <protection/>
    </xf>
    <xf numFmtId="164" fontId="0" fillId="36" borderId="11" xfId="0" applyNumberFormat="1" applyFont="1" applyFill="1" applyBorder="1" applyAlignment="1" applyProtection="1">
      <alignment/>
      <protection/>
    </xf>
    <xf numFmtId="164" fontId="0" fillId="36" borderId="10" xfId="0" applyNumberFormat="1" applyFont="1" applyFill="1" applyBorder="1" applyAlignment="1" applyProtection="1">
      <alignment/>
      <protection/>
    </xf>
    <xf numFmtId="20" fontId="0" fillId="36" borderId="11" xfId="0" applyNumberFormat="1" applyFont="1" applyFill="1" applyBorder="1" applyAlignment="1" applyProtection="1">
      <alignment/>
      <protection/>
    </xf>
    <xf numFmtId="20" fontId="0" fillId="0" borderId="11" xfId="0" applyNumberFormat="1" applyFont="1" applyBorder="1" applyAlignment="1" applyProtection="1">
      <alignment/>
      <protection/>
    </xf>
    <xf numFmtId="20" fontId="0" fillId="0" borderId="18" xfId="0" applyNumberFormat="1" applyFont="1" applyBorder="1" applyAlignment="1" applyProtection="1">
      <alignment horizontal="center"/>
      <protection/>
    </xf>
    <xf numFmtId="2" fontId="0" fillId="35" borderId="28" xfId="0" applyNumberFormat="1" applyFont="1" applyFill="1" applyBorder="1" applyAlignment="1" applyProtection="1">
      <alignment horizontal="center"/>
      <protection/>
    </xf>
    <xf numFmtId="2" fontId="0" fillId="35" borderId="11" xfId="0" applyNumberFormat="1" applyFont="1" applyFill="1" applyBorder="1" applyAlignment="1" applyProtection="1">
      <alignment horizontal="center"/>
      <protection/>
    </xf>
    <xf numFmtId="2" fontId="0" fillId="35" borderId="18" xfId="0" applyNumberFormat="1" applyFont="1" applyFill="1" applyBorder="1" applyAlignment="1" applyProtection="1">
      <alignment horizontal="center"/>
      <protection/>
    </xf>
    <xf numFmtId="2" fontId="0" fillId="12" borderId="28" xfId="0" applyNumberFormat="1" applyFont="1" applyFill="1" applyBorder="1" applyAlignment="1" applyProtection="1">
      <alignment horizontal="center"/>
      <protection/>
    </xf>
    <xf numFmtId="2" fontId="0" fillId="12" borderId="11" xfId="0" applyNumberFormat="1" applyFont="1" applyFill="1" applyBorder="1" applyAlignment="1" applyProtection="1">
      <alignment horizontal="center"/>
      <protection/>
    </xf>
    <xf numFmtId="2" fontId="0" fillId="35" borderId="26" xfId="0" applyNumberFormat="1" applyFont="1" applyFill="1" applyBorder="1" applyAlignment="1" applyProtection="1">
      <alignment horizontal="center"/>
      <protection/>
    </xf>
    <xf numFmtId="2" fontId="0" fillId="35" borderId="10" xfId="0" applyNumberFormat="1" applyFont="1" applyFill="1" applyBorder="1" applyAlignment="1" applyProtection="1">
      <alignment horizontal="center"/>
      <protection/>
    </xf>
    <xf numFmtId="2" fontId="0" fillId="35" borderId="27" xfId="0" applyNumberFormat="1" applyFont="1" applyFill="1" applyBorder="1" applyAlignment="1" applyProtection="1">
      <alignment horizontal="center"/>
      <protection/>
    </xf>
    <xf numFmtId="2" fontId="0" fillId="12" borderId="26" xfId="0" applyNumberFormat="1" applyFont="1" applyFill="1" applyBorder="1" applyAlignment="1" applyProtection="1">
      <alignment horizontal="center"/>
      <protection/>
    </xf>
    <xf numFmtId="2" fontId="0" fillId="12" borderId="10" xfId="0" applyNumberFormat="1" applyFont="1" applyFill="1" applyBorder="1" applyAlignment="1" applyProtection="1">
      <alignment horizontal="center"/>
      <protection/>
    </xf>
    <xf numFmtId="0" fontId="68" fillId="0" borderId="27" xfId="0" applyFont="1" applyFill="1" applyBorder="1" applyAlignment="1" applyProtection="1">
      <alignment horizontal="left"/>
      <protection/>
    </xf>
    <xf numFmtId="165" fontId="68" fillId="0" borderId="20" xfId="0" applyNumberFormat="1" applyFont="1" applyFill="1" applyBorder="1" applyAlignment="1" applyProtection="1">
      <alignment/>
      <protection/>
    </xf>
    <xf numFmtId="164" fontId="68" fillId="0" borderId="20" xfId="0" applyNumberFormat="1" applyFont="1" applyFill="1" applyBorder="1" applyAlignment="1" applyProtection="1">
      <alignment/>
      <protection/>
    </xf>
    <xf numFmtId="20" fontId="68" fillId="0" borderId="20" xfId="0" applyNumberFormat="1" applyFont="1" applyFill="1" applyBorder="1" applyAlignment="1" applyProtection="1">
      <alignment/>
      <protection/>
    </xf>
    <xf numFmtId="2" fontId="68" fillId="0" borderId="20" xfId="0" applyNumberFormat="1" applyFont="1" applyFill="1" applyBorder="1" applyAlignment="1" applyProtection="1">
      <alignment horizontal="center"/>
      <protection/>
    </xf>
    <xf numFmtId="2" fontId="68" fillId="35" borderId="20" xfId="0" applyNumberFormat="1" applyFont="1" applyFill="1" applyBorder="1" applyAlignment="1" applyProtection="1">
      <alignment horizontal="center"/>
      <protection/>
    </xf>
    <xf numFmtId="2" fontId="68" fillId="12" borderId="20" xfId="0" applyNumberFormat="1" applyFont="1" applyFill="1" applyBorder="1" applyAlignment="1" applyProtection="1">
      <alignment horizontal="center"/>
      <protection/>
    </xf>
    <xf numFmtId="2" fontId="68" fillId="12" borderId="29" xfId="0" applyNumberFormat="1" applyFont="1" applyFill="1" applyBorder="1" applyAlignment="1" applyProtection="1">
      <alignment horizontal="center"/>
      <protection/>
    </xf>
    <xf numFmtId="2" fontId="68" fillId="0" borderId="0" xfId="0" applyNumberFormat="1" applyFont="1" applyAlignment="1" applyProtection="1">
      <alignment/>
      <protection/>
    </xf>
    <xf numFmtId="0" fontId="68" fillId="0" borderId="0" xfId="0" applyFont="1" applyAlignment="1" applyProtection="1">
      <alignment/>
      <protection/>
    </xf>
    <xf numFmtId="0" fontId="68" fillId="0" borderId="0" xfId="0" applyFont="1" applyFill="1" applyBorder="1" applyAlignment="1" applyProtection="1">
      <alignment horizontal="left"/>
      <protection/>
    </xf>
    <xf numFmtId="165"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20"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2" fontId="0" fillId="0" borderId="0" xfId="0" applyNumberFormat="1" applyFont="1" applyFill="1" applyAlignment="1" applyProtection="1">
      <alignment/>
      <protection/>
    </xf>
    <xf numFmtId="0" fontId="0" fillId="0" borderId="0" xfId="0" applyFont="1" applyBorder="1" applyAlignment="1" applyProtection="1">
      <alignment/>
      <protection/>
    </xf>
    <xf numFmtId="0" fontId="68" fillId="0" borderId="0" xfId="0" applyFont="1" applyBorder="1" applyAlignment="1" applyProtection="1">
      <alignment horizontal="center"/>
      <protection/>
    </xf>
    <xf numFmtId="2" fontId="68" fillId="0" borderId="0" xfId="0" applyNumberFormat="1" applyFont="1" applyFill="1" applyBorder="1" applyAlignment="1" applyProtection="1">
      <alignment horizontal="center"/>
      <protection/>
    </xf>
    <xf numFmtId="2"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2" fontId="68" fillId="0" borderId="0" xfId="0" applyNumberFormat="1" applyFont="1" applyBorder="1" applyAlignment="1" applyProtection="1">
      <alignment/>
      <protection/>
    </xf>
    <xf numFmtId="0" fontId="0" fillId="37" borderId="20" xfId="0" applyFont="1" applyFill="1" applyBorder="1" applyAlignment="1" applyProtection="1">
      <alignment wrapText="1"/>
      <protection/>
    </xf>
    <xf numFmtId="0" fontId="68" fillId="0" borderId="0" xfId="0" applyFont="1" applyBorder="1" applyAlignment="1" applyProtection="1">
      <alignment/>
      <protection/>
    </xf>
    <xf numFmtId="46" fontId="0" fillId="0" borderId="0" xfId="0" applyNumberFormat="1" applyFont="1" applyBorder="1" applyAlignment="1" applyProtection="1">
      <alignment/>
      <protection/>
    </xf>
    <xf numFmtId="0" fontId="0" fillId="0" borderId="0" xfId="0" applyNumberFormat="1" applyFont="1" applyAlignment="1" applyProtection="1">
      <alignment/>
      <protection/>
    </xf>
    <xf numFmtId="0" fontId="68" fillId="0" borderId="0" xfId="0" applyFont="1" applyBorder="1" applyAlignment="1" applyProtection="1">
      <alignment/>
      <protection/>
    </xf>
    <xf numFmtId="0" fontId="0" fillId="0" borderId="0" xfId="0" applyFont="1" applyBorder="1" applyAlignment="1" applyProtection="1">
      <alignment/>
      <protection/>
    </xf>
    <xf numFmtId="0" fontId="68" fillId="0" borderId="15" xfId="0" applyFont="1" applyBorder="1" applyAlignment="1" applyProtection="1">
      <alignment/>
      <protection/>
    </xf>
    <xf numFmtId="0" fontId="0" fillId="0" borderId="16" xfId="0" applyFont="1" applyBorder="1" applyAlignment="1" applyProtection="1">
      <alignment/>
      <protection/>
    </xf>
    <xf numFmtId="0" fontId="68" fillId="0" borderId="15" xfId="0" applyFont="1" applyBorder="1" applyAlignment="1" applyProtection="1">
      <alignment/>
      <protection/>
    </xf>
    <xf numFmtId="0" fontId="0" fillId="0" borderId="19" xfId="0" applyFont="1" applyBorder="1" applyAlignment="1" applyProtection="1">
      <alignment/>
      <protection/>
    </xf>
    <xf numFmtId="0" fontId="68" fillId="0" borderId="20" xfId="0" applyFont="1" applyBorder="1" applyAlignment="1" applyProtection="1">
      <alignment/>
      <protection/>
    </xf>
    <xf numFmtId="0" fontId="0" fillId="0" borderId="15" xfId="0" applyFont="1" applyBorder="1" applyAlignment="1" applyProtection="1">
      <alignment/>
      <protection/>
    </xf>
    <xf numFmtId="0" fontId="68" fillId="0" borderId="0" xfId="0" applyFont="1" applyFill="1" applyBorder="1" applyAlignment="1" applyProtection="1">
      <alignment horizontal="center"/>
      <protection/>
    </xf>
    <xf numFmtId="0" fontId="0" fillId="0" borderId="18" xfId="0" applyFont="1" applyBorder="1" applyAlignment="1" applyProtection="1">
      <alignment/>
      <protection/>
    </xf>
    <xf numFmtId="0" fontId="0" fillId="0" borderId="17" xfId="0" applyFont="1" applyBorder="1" applyAlignment="1" applyProtection="1">
      <alignment/>
      <protection/>
    </xf>
    <xf numFmtId="20" fontId="0" fillId="33" borderId="11" xfId="0" applyNumberFormat="1" applyFont="1" applyFill="1" applyBorder="1" applyAlignment="1">
      <alignment/>
    </xf>
    <xf numFmtId="20" fontId="0" fillId="36" borderId="11" xfId="0" applyNumberFormat="1" applyFont="1" applyFill="1" applyBorder="1" applyAlignment="1">
      <alignment/>
    </xf>
    <xf numFmtId="18" fontId="0" fillId="0" borderId="0" xfId="0" applyNumberFormat="1" applyFont="1" applyAlignment="1" applyProtection="1">
      <alignment/>
      <protection/>
    </xf>
    <xf numFmtId="164" fontId="0" fillId="33" borderId="11" xfId="0" applyNumberFormat="1" applyFont="1" applyFill="1" applyBorder="1" applyAlignment="1" applyProtection="1">
      <alignment/>
      <protection locked="0"/>
    </xf>
    <xf numFmtId="0" fontId="0" fillId="36" borderId="20" xfId="0" applyFont="1" applyFill="1" applyBorder="1" applyAlignment="1">
      <alignment wrapText="1"/>
    </xf>
    <xf numFmtId="0" fontId="0" fillId="2" borderId="0" xfId="0" applyFont="1" applyFill="1" applyAlignment="1">
      <alignment/>
    </xf>
    <xf numFmtId="0" fontId="68" fillId="2" borderId="0" xfId="0" applyFont="1" applyFill="1" applyBorder="1" applyAlignment="1">
      <alignment/>
    </xf>
    <xf numFmtId="0" fontId="68" fillId="2" borderId="0" xfId="0" applyFont="1" applyFill="1" applyBorder="1" applyAlignment="1">
      <alignment horizontal="right"/>
    </xf>
    <xf numFmtId="2" fontId="68" fillId="2" borderId="0" xfId="0" applyNumberFormat="1" applyFont="1" applyFill="1" applyBorder="1" applyAlignment="1">
      <alignment horizontal="center"/>
    </xf>
    <xf numFmtId="0" fontId="0" fillId="9" borderId="0" xfId="0" applyFont="1" applyFill="1" applyAlignment="1">
      <alignment/>
    </xf>
    <xf numFmtId="0" fontId="68" fillId="9" borderId="0" xfId="0" applyFont="1" applyFill="1" applyBorder="1" applyAlignment="1">
      <alignment horizontal="right"/>
    </xf>
    <xf numFmtId="0" fontId="68" fillId="9" borderId="0" xfId="0" applyFont="1" applyFill="1" applyBorder="1" applyAlignment="1">
      <alignment/>
    </xf>
    <xf numFmtId="2" fontId="68" fillId="9" borderId="0" xfId="0" applyNumberFormat="1" applyFont="1" applyFill="1" applyBorder="1" applyAlignment="1">
      <alignment horizontal="center"/>
    </xf>
    <xf numFmtId="2" fontId="68" fillId="9" borderId="0" xfId="0" applyNumberFormat="1" applyFont="1" applyFill="1" applyBorder="1" applyAlignment="1" applyProtection="1">
      <alignment horizontal="center"/>
      <protection/>
    </xf>
    <xf numFmtId="2" fontId="68" fillId="2" borderId="0" xfId="0" applyNumberFormat="1" applyFont="1" applyFill="1" applyBorder="1" applyAlignment="1" applyProtection="1">
      <alignment horizontal="center"/>
      <protection/>
    </xf>
    <xf numFmtId="0" fontId="0" fillId="9" borderId="0" xfId="0" applyFont="1" applyFill="1" applyAlignment="1" applyProtection="1">
      <alignment/>
      <protection/>
    </xf>
    <xf numFmtId="0" fontId="68" fillId="9" borderId="0" xfId="0" applyFont="1" applyFill="1" applyBorder="1" applyAlignment="1" applyProtection="1">
      <alignment horizontal="right"/>
      <protection/>
    </xf>
    <xf numFmtId="0" fontId="72" fillId="0" borderId="0" xfId="0" applyFont="1" applyAlignment="1">
      <alignment vertical="center"/>
    </xf>
    <xf numFmtId="0" fontId="73" fillId="0" borderId="0" xfId="0" applyFont="1" applyAlignment="1">
      <alignment/>
    </xf>
    <xf numFmtId="0" fontId="73" fillId="0" borderId="0" xfId="0" applyFont="1" applyAlignment="1">
      <alignment horizontal="left" vertical="center" wrapText="1"/>
    </xf>
    <xf numFmtId="0" fontId="73" fillId="11" borderId="0" xfId="0" applyFont="1" applyFill="1" applyAlignment="1">
      <alignment/>
    </xf>
    <xf numFmtId="0" fontId="0" fillId="0" borderId="0" xfId="0" applyFont="1" applyBorder="1" applyAlignment="1" applyProtection="1">
      <alignment horizontal="left"/>
      <protection/>
    </xf>
    <xf numFmtId="0" fontId="68" fillId="0" borderId="0" xfId="0" applyFont="1" applyFill="1" applyBorder="1" applyAlignment="1" applyProtection="1">
      <alignment horizontal="right"/>
      <protection/>
    </xf>
    <xf numFmtId="2" fontId="0" fillId="35" borderId="30" xfId="0" applyNumberFormat="1" applyFont="1" applyFill="1" applyBorder="1" applyAlignment="1" applyProtection="1">
      <alignment horizontal="center"/>
      <protection locked="0"/>
    </xf>
    <xf numFmtId="2" fontId="0" fillId="35" borderId="31" xfId="0" applyNumberFormat="1" applyFont="1" applyFill="1" applyBorder="1" applyAlignment="1" applyProtection="1">
      <alignment horizontal="center"/>
      <protection locked="0"/>
    </xf>
    <xf numFmtId="2" fontId="0" fillId="35" borderId="32" xfId="0" applyNumberFormat="1" applyFont="1" applyFill="1" applyBorder="1" applyAlignment="1" applyProtection="1">
      <alignment horizontal="center"/>
      <protection locked="0"/>
    </xf>
    <xf numFmtId="2" fontId="0" fillId="12" borderId="30" xfId="0" applyNumberFormat="1" applyFont="1" applyFill="1" applyBorder="1" applyAlignment="1" applyProtection="1">
      <alignment horizontal="center"/>
      <protection locked="0"/>
    </xf>
    <xf numFmtId="2" fontId="0" fillId="12" borderId="31" xfId="0" applyNumberFormat="1" applyFont="1" applyFill="1" applyBorder="1" applyAlignment="1" applyProtection="1">
      <alignment horizontal="center"/>
      <protection locked="0"/>
    </xf>
    <xf numFmtId="2" fontId="68" fillId="35" borderId="33" xfId="0" applyNumberFormat="1" applyFont="1" applyFill="1" applyBorder="1" applyAlignment="1">
      <alignment horizontal="center"/>
    </xf>
    <xf numFmtId="2" fontId="68" fillId="35" borderId="34" xfId="0" applyNumberFormat="1" applyFont="1" applyFill="1" applyBorder="1" applyAlignment="1">
      <alignment horizontal="center"/>
    </xf>
    <xf numFmtId="2" fontId="68" fillId="12" borderId="34" xfId="0" applyNumberFormat="1" applyFont="1" applyFill="1" applyBorder="1" applyAlignment="1">
      <alignment horizontal="center"/>
    </xf>
    <xf numFmtId="2" fontId="68" fillId="12" borderId="35" xfId="0" applyNumberFormat="1" applyFont="1" applyFill="1" applyBorder="1" applyAlignment="1">
      <alignment horizontal="center"/>
    </xf>
    <xf numFmtId="18" fontId="0" fillId="0" borderId="0" xfId="0" applyNumberFormat="1" applyFont="1" applyAlignment="1">
      <alignment/>
    </xf>
    <xf numFmtId="2" fontId="0" fillId="33" borderId="18" xfId="0" applyNumberFormat="1" applyFont="1" applyFill="1" applyBorder="1" applyAlignment="1">
      <alignment horizontal="center"/>
    </xf>
    <xf numFmtId="2" fontId="0" fillId="0" borderId="18" xfId="0" applyNumberFormat="1" applyFont="1" applyFill="1" applyBorder="1" applyAlignment="1">
      <alignment horizontal="center"/>
    </xf>
    <xf numFmtId="2" fontId="68" fillId="34" borderId="10" xfId="0" applyNumberFormat="1" applyFont="1" applyFill="1" applyBorder="1" applyAlignment="1" applyProtection="1">
      <alignment horizontal="center" wrapText="1"/>
      <protection locked="0"/>
    </xf>
    <xf numFmtId="0" fontId="0" fillId="0" borderId="0" xfId="0" applyAlignment="1">
      <alignment vertical="center"/>
    </xf>
    <xf numFmtId="0" fontId="62" fillId="0" borderId="0" xfId="53" applyAlignment="1">
      <alignment vertical="center"/>
    </xf>
    <xf numFmtId="0" fontId="0" fillId="0" borderId="0" xfId="0" applyAlignment="1">
      <alignment horizontal="left" vertical="center" indent="5"/>
    </xf>
    <xf numFmtId="0" fontId="74" fillId="0" borderId="0" xfId="0" applyFont="1" applyAlignment="1">
      <alignment vertical="center" wrapText="1"/>
    </xf>
    <xf numFmtId="0" fontId="75" fillId="0" borderId="0" xfId="0" applyFont="1" applyAlignment="1">
      <alignment vertical="center" wrapText="1"/>
    </xf>
    <xf numFmtId="0" fontId="76" fillId="0" borderId="0" xfId="0" applyFont="1" applyAlignment="1">
      <alignment vertical="center" wrapText="1"/>
    </xf>
    <xf numFmtId="0" fontId="77" fillId="0" borderId="0" xfId="0" applyFont="1" applyAlignment="1">
      <alignment vertical="center" wrapText="1"/>
    </xf>
    <xf numFmtId="0" fontId="78" fillId="0" borderId="0" xfId="0" applyFont="1" applyAlignment="1">
      <alignment vertical="center" wrapText="1"/>
    </xf>
    <xf numFmtId="0" fontId="62" fillId="0" borderId="0" xfId="53" applyAlignment="1">
      <alignment vertical="center" wrapText="1"/>
    </xf>
    <xf numFmtId="0" fontId="68" fillId="0" borderId="0" xfId="0" applyFont="1" applyAlignment="1">
      <alignment vertical="center" wrapText="1"/>
    </xf>
    <xf numFmtId="0" fontId="79" fillId="0" borderId="0" xfId="0" applyFont="1" applyAlignment="1">
      <alignment horizontal="left" vertical="center" wrapText="1"/>
    </xf>
    <xf numFmtId="0" fontId="80" fillId="0" borderId="0" xfId="0" applyFont="1" applyAlignment="1">
      <alignment horizontal="left" vertical="center" wrapText="1"/>
    </xf>
    <xf numFmtId="0" fontId="0" fillId="0" borderId="0" xfId="0" applyFont="1" applyAlignment="1">
      <alignment horizontal="left" vertical="center" wrapText="1"/>
    </xf>
    <xf numFmtId="0" fontId="81" fillId="0" borderId="0" xfId="0" applyFont="1" applyAlignment="1">
      <alignment vertical="center" wrapText="1"/>
    </xf>
    <xf numFmtId="0" fontId="82" fillId="0" borderId="0" xfId="0" applyFont="1" applyAlignment="1">
      <alignment vertical="center" wrapText="1"/>
    </xf>
    <xf numFmtId="0" fontId="82" fillId="0" borderId="0" xfId="0" applyFont="1" applyAlignment="1">
      <alignment horizontal="left" vertical="center" wrapText="1"/>
    </xf>
    <xf numFmtId="0" fontId="82" fillId="38" borderId="0" xfId="0" applyFont="1" applyFill="1" applyAlignment="1">
      <alignment horizontal="left" vertical="center" wrapText="1"/>
    </xf>
    <xf numFmtId="9" fontId="0" fillId="0" borderId="16" xfId="0" applyNumberFormat="1" applyFont="1" applyBorder="1" applyAlignment="1">
      <alignment/>
    </xf>
    <xf numFmtId="16" fontId="0" fillId="0" borderId="16" xfId="0" applyNumberFormat="1" applyFont="1" applyBorder="1" applyAlignment="1" quotePrefix="1">
      <alignment horizontal="right"/>
    </xf>
    <xf numFmtId="0" fontId="83" fillId="0" borderId="0" xfId="0" applyFont="1" applyAlignment="1">
      <alignment/>
    </xf>
    <xf numFmtId="0" fontId="83" fillId="0" borderId="0" xfId="0" applyFont="1" applyAlignment="1">
      <alignment horizontal="center"/>
    </xf>
    <xf numFmtId="0" fontId="84" fillId="0" borderId="0" xfId="0" applyFont="1" applyAlignment="1">
      <alignment vertical="center"/>
    </xf>
    <xf numFmtId="0" fontId="68" fillId="0" borderId="0" xfId="0" applyFont="1" applyAlignment="1">
      <alignment vertical="center"/>
    </xf>
    <xf numFmtId="0" fontId="14" fillId="0" borderId="0" xfId="53" applyFont="1" applyAlignment="1">
      <alignment vertical="center"/>
    </xf>
    <xf numFmtId="0" fontId="0" fillId="0" borderId="0" xfId="0" applyFill="1" applyAlignment="1">
      <alignment/>
    </xf>
    <xf numFmtId="0" fontId="0" fillId="0" borderId="0" xfId="0" applyAlignment="1" quotePrefix="1">
      <alignment horizontal="left" vertical="center" indent="5"/>
    </xf>
    <xf numFmtId="0" fontId="69" fillId="0" borderId="0" xfId="0" applyFont="1" applyAlignment="1">
      <alignment/>
    </xf>
    <xf numFmtId="0" fontId="62" fillId="0" borderId="0" xfId="53" applyAlignment="1">
      <alignment/>
    </xf>
    <xf numFmtId="0" fontId="68" fillId="2" borderId="0" xfId="0" applyFont="1" applyFill="1" applyBorder="1" applyAlignment="1" applyProtection="1">
      <alignment horizontal="right"/>
      <protection/>
    </xf>
    <xf numFmtId="0" fontId="68" fillId="0" borderId="0" xfId="0" applyFont="1" applyFill="1" applyBorder="1" applyAlignment="1" applyProtection="1">
      <alignment horizontal="right"/>
      <protection/>
    </xf>
    <xf numFmtId="0" fontId="0" fillId="0" borderId="15" xfId="0" applyFont="1" applyBorder="1" applyAlignment="1" applyProtection="1">
      <alignment/>
      <protection locked="0"/>
    </xf>
    <xf numFmtId="0" fontId="68" fillId="39" borderId="15" xfId="0" applyFont="1" applyFill="1" applyBorder="1" applyAlignment="1" applyProtection="1">
      <alignment/>
      <protection locked="0"/>
    </xf>
    <xf numFmtId="0" fontId="0" fillId="39" borderId="15" xfId="0" applyFont="1" applyFill="1" applyBorder="1" applyAlignment="1" applyProtection="1">
      <alignment/>
      <protection locked="0"/>
    </xf>
    <xf numFmtId="0" fontId="0" fillId="0" borderId="0" xfId="0" applyAlignment="1" applyProtection="1">
      <alignment/>
      <protection/>
    </xf>
    <xf numFmtId="164" fontId="0" fillId="33" borderId="11" xfId="0" applyNumberFormat="1" applyFont="1" applyFill="1" applyBorder="1" applyAlignment="1" applyProtection="1">
      <alignment/>
      <protection/>
    </xf>
    <xf numFmtId="20" fontId="0" fillId="33" borderId="11" xfId="0" applyNumberFormat="1" applyFont="1" applyFill="1" applyBorder="1" applyAlignment="1" applyProtection="1">
      <alignment/>
      <protection/>
    </xf>
    <xf numFmtId="2" fontId="0" fillId="33"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horizontal="center"/>
      <protection/>
    </xf>
    <xf numFmtId="2" fontId="0" fillId="35" borderId="30" xfId="0" applyNumberFormat="1" applyFont="1" applyFill="1" applyBorder="1" applyAlignment="1" applyProtection="1">
      <alignment horizontal="center"/>
      <protection/>
    </xf>
    <xf numFmtId="2" fontId="0" fillId="35" borderId="31" xfId="0" applyNumberFormat="1" applyFont="1" applyFill="1" applyBorder="1" applyAlignment="1" applyProtection="1">
      <alignment horizontal="center"/>
      <protection/>
    </xf>
    <xf numFmtId="2" fontId="0" fillId="35" borderId="32" xfId="0" applyNumberFormat="1" applyFont="1" applyFill="1" applyBorder="1" applyAlignment="1" applyProtection="1">
      <alignment horizontal="center"/>
      <protection/>
    </xf>
    <xf numFmtId="2" fontId="0" fillId="12" borderId="30" xfId="0" applyNumberFormat="1" applyFont="1" applyFill="1" applyBorder="1" applyAlignment="1" applyProtection="1">
      <alignment horizontal="center"/>
      <protection/>
    </xf>
    <xf numFmtId="2" fontId="0" fillId="12" borderId="31" xfId="0" applyNumberFormat="1" applyFont="1" applyFill="1" applyBorder="1" applyAlignment="1" applyProtection="1">
      <alignment horizontal="center"/>
      <protection/>
    </xf>
    <xf numFmtId="2" fontId="68" fillId="35" borderId="33" xfId="0" applyNumberFormat="1" applyFont="1" applyFill="1" applyBorder="1" applyAlignment="1" applyProtection="1">
      <alignment horizontal="center"/>
      <protection/>
    </xf>
    <xf numFmtId="2" fontId="68" fillId="35" borderId="34" xfId="0" applyNumberFormat="1" applyFont="1" applyFill="1" applyBorder="1" applyAlignment="1" applyProtection="1">
      <alignment horizontal="center"/>
      <protection/>
    </xf>
    <xf numFmtId="2" fontId="68" fillId="12" borderId="34" xfId="0" applyNumberFormat="1" applyFont="1" applyFill="1" applyBorder="1" applyAlignment="1" applyProtection="1">
      <alignment horizontal="center"/>
      <protection/>
    </xf>
    <xf numFmtId="2" fontId="68" fillId="12" borderId="35" xfId="0" applyNumberFormat="1" applyFont="1" applyFill="1" applyBorder="1" applyAlignment="1" applyProtection="1">
      <alignment horizontal="center"/>
      <protection/>
    </xf>
    <xf numFmtId="0" fontId="0" fillId="2" borderId="0" xfId="0" applyFont="1" applyFill="1" applyAlignment="1" applyProtection="1">
      <alignment/>
      <protection/>
    </xf>
    <xf numFmtId="0" fontId="68" fillId="2" borderId="0" xfId="0" applyFont="1" applyFill="1" applyBorder="1" applyAlignment="1" applyProtection="1">
      <alignment/>
      <protection/>
    </xf>
    <xf numFmtId="0" fontId="68" fillId="9" borderId="0" xfId="0" applyFont="1" applyFill="1" applyBorder="1" applyAlignment="1" applyProtection="1">
      <alignment/>
      <protection/>
    </xf>
    <xf numFmtId="0" fontId="85" fillId="0" borderId="0" xfId="0" applyFont="1" applyAlignment="1">
      <alignment/>
    </xf>
    <xf numFmtId="2" fontId="68" fillId="5" borderId="32" xfId="0" applyNumberFormat="1" applyFont="1" applyFill="1" applyBorder="1" applyAlignment="1">
      <alignment/>
    </xf>
    <xf numFmtId="2" fontId="68" fillId="5" borderId="18" xfId="0" applyNumberFormat="1" applyFont="1" applyFill="1" applyBorder="1" applyAlignment="1">
      <alignment/>
    </xf>
    <xf numFmtId="2" fontId="68" fillId="5" borderId="36" xfId="0" applyNumberFormat="1" applyFont="1" applyFill="1" applyBorder="1" applyAlignment="1">
      <alignment/>
    </xf>
    <xf numFmtId="164" fontId="68" fillId="5" borderId="36" xfId="0" applyNumberFormat="1" applyFont="1" applyFill="1" applyBorder="1" applyAlignment="1">
      <alignment/>
    </xf>
    <xf numFmtId="0" fontId="0" fillId="5" borderId="36" xfId="0" applyFont="1" applyFill="1" applyBorder="1" applyAlignment="1">
      <alignment/>
    </xf>
    <xf numFmtId="0" fontId="0" fillId="5" borderId="37" xfId="0" applyFont="1" applyFill="1" applyBorder="1" applyAlignment="1">
      <alignment/>
    </xf>
    <xf numFmtId="166" fontId="68" fillId="5" borderId="15" xfId="0" applyNumberFormat="1" applyFont="1" applyFill="1" applyBorder="1" applyAlignment="1">
      <alignment/>
    </xf>
    <xf numFmtId="2" fontId="68" fillId="5" borderId="15" xfId="0" applyNumberFormat="1" applyFont="1" applyFill="1" applyBorder="1" applyAlignment="1">
      <alignment/>
    </xf>
    <xf numFmtId="0" fontId="0" fillId="5" borderId="15" xfId="0" applyFont="1" applyFill="1" applyBorder="1" applyAlignment="1">
      <alignment/>
    </xf>
    <xf numFmtId="0" fontId="0" fillId="5" borderId="17" xfId="0" applyFont="1" applyFill="1" applyBorder="1" applyAlignment="1">
      <alignment/>
    </xf>
    <xf numFmtId="0" fontId="86" fillId="0" borderId="0" xfId="0" applyFont="1" applyAlignment="1">
      <alignment horizontal="center"/>
    </xf>
    <xf numFmtId="49" fontId="68" fillId="36" borderId="15" xfId="0" applyNumberFormat="1" applyFont="1" applyFill="1" applyBorder="1" applyAlignment="1" applyProtection="1">
      <alignment horizontal="left"/>
      <protection locked="0"/>
    </xf>
    <xf numFmtId="49" fontId="68" fillId="36" borderId="20" xfId="0" applyNumberFormat="1" applyFont="1" applyFill="1" applyBorder="1" applyAlignment="1" applyProtection="1">
      <alignment horizontal="left"/>
      <protection locked="0"/>
    </xf>
    <xf numFmtId="14" fontId="68" fillId="36" borderId="20" xfId="0" applyNumberFormat="1" applyFont="1" applyFill="1" applyBorder="1" applyAlignment="1" applyProtection="1">
      <alignment horizontal="left"/>
      <protection locked="0"/>
    </xf>
    <xf numFmtId="0" fontId="68" fillId="35" borderId="38" xfId="0" applyFont="1" applyFill="1" applyBorder="1" applyAlignment="1">
      <alignment horizontal="center"/>
    </xf>
    <xf numFmtId="0" fontId="68" fillId="35" borderId="39" xfId="0" applyFont="1" applyFill="1" applyBorder="1" applyAlignment="1">
      <alignment horizontal="center"/>
    </xf>
    <xf numFmtId="0" fontId="68" fillId="35" borderId="40" xfId="0" applyFont="1" applyFill="1" applyBorder="1" applyAlignment="1">
      <alignment horizontal="center"/>
    </xf>
    <xf numFmtId="0" fontId="71" fillId="0" borderId="0" xfId="0" applyFont="1" applyAlignment="1">
      <alignment horizontal="center"/>
    </xf>
    <xf numFmtId="0" fontId="0" fillId="0" borderId="0" xfId="0" applyAlignment="1">
      <alignment horizontal="center"/>
    </xf>
    <xf numFmtId="0" fontId="68" fillId="0" borderId="0" xfId="0" applyFont="1" applyFill="1" applyBorder="1" applyAlignment="1">
      <alignment horizontal="right"/>
    </xf>
    <xf numFmtId="2" fontId="87" fillId="0" borderId="41" xfId="0" applyNumberFormat="1" applyFont="1" applyFill="1" applyBorder="1" applyAlignment="1">
      <alignment horizontal="left" wrapText="1"/>
    </xf>
    <xf numFmtId="2" fontId="87" fillId="0" borderId="42" xfId="0" applyNumberFormat="1" applyFont="1" applyFill="1" applyBorder="1" applyAlignment="1">
      <alignment horizontal="left" wrapText="1"/>
    </xf>
    <xf numFmtId="2" fontId="87" fillId="0" borderId="43" xfId="0" applyNumberFormat="1" applyFont="1" applyFill="1" applyBorder="1" applyAlignment="1">
      <alignment horizontal="left" wrapText="1"/>
    </xf>
    <xf numFmtId="0" fontId="68" fillId="0" borderId="15" xfId="0" applyFont="1" applyBorder="1" applyAlignment="1">
      <alignment horizontal="left"/>
    </xf>
    <xf numFmtId="0" fontId="68" fillId="0" borderId="27" xfId="0" applyFont="1" applyFill="1" applyBorder="1" applyAlignment="1">
      <alignment horizontal="left" wrapText="1"/>
    </xf>
    <xf numFmtId="0" fontId="68" fillId="0" borderId="20" xfId="0" applyFont="1" applyFill="1" applyBorder="1" applyAlignment="1">
      <alignment horizontal="left" wrapText="1"/>
    </xf>
    <xf numFmtId="0" fontId="0" fillId="36" borderId="20" xfId="0" applyFont="1" applyFill="1" applyBorder="1" applyAlignment="1" applyProtection="1">
      <alignment horizontal="left" wrapText="1"/>
      <protection locked="0"/>
    </xf>
    <xf numFmtId="0" fontId="0" fillId="36" borderId="29" xfId="0" applyFont="1" applyFill="1" applyBorder="1" applyAlignment="1" applyProtection="1">
      <alignment horizontal="left" wrapText="1"/>
      <protection locked="0"/>
    </xf>
    <xf numFmtId="0" fontId="0" fillId="0" borderId="0" xfId="0" applyFont="1" applyBorder="1" applyAlignment="1">
      <alignment horizontal="left"/>
    </xf>
    <xf numFmtId="0" fontId="88" fillId="0" borderId="32" xfId="0" applyFont="1" applyBorder="1" applyAlignment="1">
      <alignment horizontal="center"/>
    </xf>
    <xf numFmtId="0" fontId="88" fillId="0" borderId="36" xfId="0" applyFont="1" applyBorder="1" applyAlignment="1">
      <alignment horizontal="center"/>
    </xf>
    <xf numFmtId="0" fontId="88" fillId="0" borderId="37" xfId="0" applyFont="1" applyBorder="1" applyAlignment="1">
      <alignment horizontal="center"/>
    </xf>
    <xf numFmtId="0" fontId="68" fillId="35" borderId="38" xfId="0" applyFont="1" applyFill="1" applyBorder="1" applyAlignment="1" applyProtection="1">
      <alignment horizontal="center"/>
      <protection/>
    </xf>
    <xf numFmtId="0" fontId="68" fillId="35" borderId="39" xfId="0" applyFont="1" applyFill="1" applyBorder="1" applyAlignment="1" applyProtection="1">
      <alignment horizontal="center"/>
      <protection/>
    </xf>
    <xf numFmtId="0" fontId="68" fillId="35" borderId="40" xfId="0" applyFont="1" applyFill="1" applyBorder="1" applyAlignment="1" applyProtection="1">
      <alignment horizontal="center"/>
      <protection/>
    </xf>
    <xf numFmtId="2" fontId="87" fillId="0" borderId="41" xfId="0" applyNumberFormat="1" applyFont="1" applyFill="1" applyBorder="1" applyAlignment="1" applyProtection="1">
      <alignment horizontal="left" wrapText="1"/>
      <protection/>
    </xf>
    <xf numFmtId="2" fontId="87" fillId="0" borderId="42" xfId="0" applyNumberFormat="1" applyFont="1" applyFill="1" applyBorder="1" applyAlignment="1" applyProtection="1">
      <alignment horizontal="left" wrapText="1"/>
      <protection/>
    </xf>
    <xf numFmtId="2" fontId="87" fillId="0" borderId="43" xfId="0" applyNumberFormat="1" applyFont="1" applyFill="1" applyBorder="1" applyAlignment="1" applyProtection="1">
      <alignment horizontal="left" wrapText="1"/>
      <protection/>
    </xf>
    <xf numFmtId="0" fontId="68" fillId="0" borderId="0" xfId="0" applyFont="1" applyFill="1" applyBorder="1" applyAlignment="1" applyProtection="1">
      <alignment horizontal="right"/>
      <protection/>
    </xf>
    <xf numFmtId="0" fontId="68" fillId="0" borderId="15" xfId="0" applyFont="1" applyBorder="1" applyAlignment="1" applyProtection="1">
      <alignment horizontal="left"/>
      <protection/>
    </xf>
    <xf numFmtId="0" fontId="68" fillId="2" borderId="0" xfId="0" applyFont="1" applyFill="1" applyBorder="1" applyAlignment="1" applyProtection="1">
      <alignment horizontal="right"/>
      <protection/>
    </xf>
    <xf numFmtId="0" fontId="68" fillId="0" borderId="27" xfId="0" applyFont="1" applyFill="1" applyBorder="1" applyAlignment="1" applyProtection="1">
      <alignment horizontal="left" wrapText="1"/>
      <protection/>
    </xf>
    <xf numFmtId="0" fontId="68" fillId="0" borderId="20" xfId="0" applyFont="1" applyFill="1" applyBorder="1" applyAlignment="1" applyProtection="1">
      <alignment horizontal="left" wrapText="1"/>
      <protection/>
    </xf>
    <xf numFmtId="0" fontId="0" fillId="36" borderId="20" xfId="0" applyFont="1" applyFill="1" applyBorder="1" applyAlignment="1" applyProtection="1">
      <alignment horizontal="left" wrapText="1"/>
      <protection/>
    </xf>
    <xf numFmtId="0" fontId="0" fillId="36" borderId="29" xfId="0" applyFont="1" applyFill="1" applyBorder="1" applyAlignment="1" applyProtection="1">
      <alignment horizontal="left" wrapText="1"/>
      <protection/>
    </xf>
    <xf numFmtId="0" fontId="88" fillId="0" borderId="32" xfId="0" applyFont="1" applyBorder="1" applyAlignment="1" applyProtection="1">
      <alignment horizontal="center"/>
      <protection/>
    </xf>
    <xf numFmtId="0" fontId="88" fillId="0" borderId="36" xfId="0" applyFont="1" applyBorder="1" applyAlignment="1" applyProtection="1">
      <alignment horizontal="center"/>
      <protection/>
    </xf>
    <xf numFmtId="0" fontId="88" fillId="0" borderId="37" xfId="0" applyFont="1" applyBorder="1" applyAlignment="1" applyProtection="1">
      <alignment horizontal="center"/>
      <protection/>
    </xf>
    <xf numFmtId="0" fontId="0" fillId="0" borderId="0" xfId="0" applyFont="1" applyBorder="1" applyAlignment="1" applyProtection="1">
      <alignment horizontal="left"/>
      <protection/>
    </xf>
    <xf numFmtId="0" fontId="49" fillId="40" borderId="0" xfId="0" applyFont="1" applyFill="1" applyAlignment="1" applyProtection="1">
      <alignment horizontal="left" wrapText="1"/>
      <protection/>
    </xf>
    <xf numFmtId="49" fontId="68" fillId="36" borderId="15" xfId="0" applyNumberFormat="1" applyFont="1" applyFill="1" applyBorder="1" applyAlignment="1" applyProtection="1">
      <alignment horizontal="left"/>
      <protection/>
    </xf>
    <xf numFmtId="0" fontId="68" fillId="36" borderId="20" xfId="0" applyNumberFormat="1" applyFont="1" applyFill="1" applyBorder="1" applyAlignment="1" applyProtection="1">
      <alignment horizontal="left"/>
      <protection/>
    </xf>
    <xf numFmtId="14" fontId="68" fillId="36" borderId="20" xfId="0" applyNumberFormat="1" applyFont="1" applyFill="1" applyBorder="1" applyAlignment="1" applyProtection="1">
      <alignment horizontal="left"/>
      <protection/>
    </xf>
    <xf numFmtId="0" fontId="89" fillId="0" borderId="0" xfId="0" applyFont="1" applyAlignment="1">
      <alignment horizontal="left" vertical="center" wrapText="1"/>
    </xf>
    <xf numFmtId="0" fontId="73" fillId="0" borderId="0" xfId="0" applyFont="1" applyAlignment="1">
      <alignment horizontal="left" vertical="center" wrapText="1"/>
    </xf>
    <xf numFmtId="0" fontId="90" fillId="11" borderId="0" xfId="0" applyFont="1" applyFill="1" applyAlignment="1">
      <alignment horizontal="left" vertical="center" wrapText="1"/>
    </xf>
    <xf numFmtId="0" fontId="90" fillId="33" borderId="0" xfId="0" applyFont="1" applyFill="1" applyAlignment="1">
      <alignment horizontal="center" vertical="center"/>
    </xf>
    <xf numFmtId="0" fontId="90" fillId="11"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patternType="solid">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ill>
        <patternFill patternType="solid">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cid:image001.png@01D60CE2.69548FA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5</xdr:col>
      <xdr:colOff>581025</xdr:colOff>
      <xdr:row>3</xdr:row>
      <xdr:rowOff>9525</xdr:rowOff>
    </xdr:to>
    <xdr:pic>
      <xdr:nvPicPr>
        <xdr:cNvPr id="1" name="Picture 1"/>
        <xdr:cNvPicPr preferRelativeResize="1">
          <a:picLocks noChangeAspect="1"/>
        </xdr:cNvPicPr>
      </xdr:nvPicPr>
      <xdr:blipFill>
        <a:blip r:embed="rId1"/>
        <a:stretch>
          <a:fillRect/>
        </a:stretch>
      </xdr:blipFill>
      <xdr:spPr>
        <a:xfrm>
          <a:off x="104775" y="38100"/>
          <a:ext cx="31432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20</xdr:col>
      <xdr:colOff>533400</xdr:colOff>
      <xdr:row>107</xdr:row>
      <xdr:rowOff>104775</xdr:rowOff>
    </xdr:to>
    <xdr:pic>
      <xdr:nvPicPr>
        <xdr:cNvPr id="1" name="Picture 1" descr="cid:image001.png@01D60CE2.69548FA0"/>
        <xdr:cNvPicPr preferRelativeResize="1">
          <a:picLocks noChangeAspect="1"/>
        </xdr:cNvPicPr>
      </xdr:nvPicPr>
      <xdr:blipFill>
        <a:blip r:link="rId1"/>
        <a:stretch>
          <a:fillRect/>
        </a:stretch>
      </xdr:blipFill>
      <xdr:spPr>
        <a:xfrm>
          <a:off x="0" y="10344150"/>
          <a:ext cx="12725400" cy="9629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6</xdr:col>
      <xdr:colOff>342900</xdr:colOff>
      <xdr:row>8</xdr:row>
      <xdr:rowOff>76200</xdr:rowOff>
    </xdr:to>
    <xdr:pic>
      <xdr:nvPicPr>
        <xdr:cNvPr id="1" name="Picture 1"/>
        <xdr:cNvPicPr preferRelativeResize="1">
          <a:picLocks noChangeAspect="1"/>
        </xdr:cNvPicPr>
      </xdr:nvPicPr>
      <xdr:blipFill>
        <a:blip r:embed="rId1"/>
        <a:stretch>
          <a:fillRect/>
        </a:stretch>
      </xdr:blipFill>
      <xdr:spPr>
        <a:xfrm>
          <a:off x="0" y="1038225"/>
          <a:ext cx="3124200" cy="752475"/>
        </a:xfrm>
        <a:prstGeom prst="rect">
          <a:avLst/>
        </a:prstGeom>
        <a:noFill/>
        <a:ln w="9525" cmpd="sng">
          <a:noFill/>
        </a:ln>
      </xdr:spPr>
    </xdr:pic>
    <xdr:clientData/>
  </xdr:twoCellAnchor>
  <xdr:oneCellAnchor>
    <xdr:from>
      <xdr:col>0</xdr:col>
      <xdr:colOff>114300</xdr:colOff>
      <xdr:row>4</xdr:row>
      <xdr:rowOff>0</xdr:rowOff>
    </xdr:from>
    <xdr:ext cx="4895850" cy="2514600"/>
    <xdr:sp>
      <xdr:nvSpPr>
        <xdr:cNvPr id="2" name="Rectangle 2"/>
        <xdr:cNvSpPr>
          <a:spLocks/>
        </xdr:cNvSpPr>
      </xdr:nvSpPr>
      <xdr:spPr>
        <a:xfrm rot="21218532">
          <a:off x="114300" y="847725"/>
          <a:ext cx="4895850" cy="2514600"/>
        </a:xfrm>
        <a:prstGeom prst="rect">
          <a:avLst/>
        </a:prstGeom>
        <a:noFill/>
        <a:ln w="9525" cmpd="sng">
          <a:noFill/>
        </a:ln>
      </xdr:spPr>
      <xdr:txBody>
        <a:bodyPr vertOverflow="clip" wrap="square"/>
        <a:p>
          <a:pPr algn="ctr">
            <a:defRPr/>
          </a:pPr>
          <a:r>
            <a:rPr lang="en-US" cap="none" sz="7200" b="1" i="0" u="none" baseline="0">
              <a:latin typeface="Calibri"/>
              <a:ea typeface="Calibri"/>
              <a:cs typeface="Calibri"/>
            </a:rPr>
            <a:t>SAMPLE   FORM</a:t>
          </a:r>
        </a:p>
      </xdr:txBody>
    </xdr:sp>
    <xdr:clientData/>
  </xdr:oneCellAnchor>
  <xdr:twoCellAnchor>
    <xdr:from>
      <xdr:col>3</xdr:col>
      <xdr:colOff>161925</xdr:colOff>
      <xdr:row>16</xdr:row>
      <xdr:rowOff>123825</xdr:rowOff>
    </xdr:from>
    <xdr:to>
      <xdr:col>8</xdr:col>
      <xdr:colOff>781050</xdr:colOff>
      <xdr:row>20</xdr:row>
      <xdr:rowOff>19050</xdr:rowOff>
    </xdr:to>
    <xdr:sp>
      <xdr:nvSpPr>
        <xdr:cNvPr id="3" name="TextBox 3"/>
        <xdr:cNvSpPr txBox="1">
          <a:spLocks noChangeArrowheads="1"/>
        </xdr:cNvSpPr>
      </xdr:nvSpPr>
      <xdr:spPr>
        <a:xfrm>
          <a:off x="1685925" y="4191000"/>
          <a:ext cx="2514600" cy="619125"/>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Time should be entered (xx:xx)</a:t>
          </a:r>
          <a:r>
            <a:rPr lang="en-US" cap="none" sz="1100" b="0" i="0" u="none" baseline="0">
              <a:solidFill>
                <a:srgbClr val="000000"/>
              </a:solidFill>
              <a:latin typeface="Calibri"/>
              <a:ea typeface="Calibri"/>
              <a:cs typeface="Calibri"/>
            </a:rPr>
            <a:t> format. Please indicate AM or PM (you can enter "a" or "p" after the time).</a:t>
          </a:r>
        </a:p>
      </xdr:txBody>
    </xdr:sp>
    <xdr:clientData/>
  </xdr:twoCellAnchor>
  <xdr:twoCellAnchor>
    <xdr:from>
      <xdr:col>14</xdr:col>
      <xdr:colOff>152400</xdr:colOff>
      <xdr:row>3</xdr:row>
      <xdr:rowOff>123825</xdr:rowOff>
    </xdr:from>
    <xdr:to>
      <xdr:col>18</xdr:col>
      <xdr:colOff>323850</xdr:colOff>
      <xdr:row>10</xdr:row>
      <xdr:rowOff>0</xdr:rowOff>
    </xdr:to>
    <xdr:sp>
      <xdr:nvSpPr>
        <xdr:cNvPr id="4" name="TextBox 4"/>
        <xdr:cNvSpPr txBox="1">
          <a:spLocks noChangeArrowheads="1"/>
        </xdr:cNvSpPr>
      </xdr:nvSpPr>
      <xdr:spPr>
        <a:xfrm>
          <a:off x="7981950" y="781050"/>
          <a:ext cx="2533650" cy="1390650"/>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Employee</a:t>
          </a:r>
          <a:r>
            <a:rPr lang="en-US" cap="none" sz="1100" b="0" i="0" u="none" baseline="0">
              <a:solidFill>
                <a:srgbClr val="000000"/>
              </a:solidFill>
              <a:latin typeface="Calibri"/>
              <a:ea typeface="Calibri"/>
              <a:cs typeface="Calibri"/>
            </a:rPr>
            <a:t> ID number and name should be entered.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enter the date of the week ending as xx/xx/20xx. This will automatically calculate the dates for the work week below. Work weeks end on Fridays. </a:t>
          </a:r>
        </a:p>
      </xdr:txBody>
    </xdr:sp>
    <xdr:clientData/>
  </xdr:twoCellAnchor>
  <xdr:twoCellAnchor>
    <xdr:from>
      <xdr:col>15</xdr:col>
      <xdr:colOff>28575</xdr:colOff>
      <xdr:row>12</xdr:row>
      <xdr:rowOff>247650</xdr:rowOff>
    </xdr:from>
    <xdr:to>
      <xdr:col>19</xdr:col>
      <xdr:colOff>190500</xdr:colOff>
      <xdr:row>18</xdr:row>
      <xdr:rowOff>0</xdr:rowOff>
    </xdr:to>
    <xdr:sp>
      <xdr:nvSpPr>
        <xdr:cNvPr id="5" name="TextBox 5"/>
        <xdr:cNvSpPr txBox="1">
          <a:spLocks noChangeArrowheads="1"/>
        </xdr:cNvSpPr>
      </xdr:nvSpPr>
      <xdr:spPr>
        <a:xfrm>
          <a:off x="8448675" y="2800350"/>
          <a:ext cx="2524125" cy="1628775"/>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 </a:t>
          </a:r>
          <a:r>
            <a:rPr lang="en-US" cap="none" sz="1100" b="0" i="0" u="none" baseline="0">
              <a:solidFill>
                <a:srgbClr val="000000"/>
              </a:solidFill>
              <a:latin typeface="Calibri"/>
              <a:ea typeface="Calibri"/>
              <a:cs typeface="Calibri"/>
            </a:rPr>
            <a:t>have time that needs to be coded under the leave hours category, please enter them in the green columns.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holiday or "other" hours (holidays,  bereavement or times when the college is closed - i.e. snow days) should be coded in the blue columns. </a:t>
          </a:r>
        </a:p>
      </xdr:txBody>
    </xdr:sp>
    <xdr:clientData/>
  </xdr:twoCellAnchor>
  <xdr:twoCellAnchor>
    <xdr:from>
      <xdr:col>15</xdr:col>
      <xdr:colOff>38100</xdr:colOff>
      <xdr:row>20</xdr:row>
      <xdr:rowOff>19050</xdr:rowOff>
    </xdr:from>
    <xdr:to>
      <xdr:col>19</xdr:col>
      <xdr:colOff>495300</xdr:colOff>
      <xdr:row>31</xdr:row>
      <xdr:rowOff>76200</xdr:rowOff>
    </xdr:to>
    <xdr:sp>
      <xdr:nvSpPr>
        <xdr:cNvPr id="6" name="TextBox 6"/>
        <xdr:cNvSpPr txBox="1">
          <a:spLocks noChangeArrowheads="1"/>
        </xdr:cNvSpPr>
      </xdr:nvSpPr>
      <xdr:spPr>
        <a:xfrm>
          <a:off x="8458200" y="4810125"/>
          <a:ext cx="2819400" cy="2867025"/>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there are hours in the "other" column, enter detailed information explaining hours in this section called "Notes".  (i.e. "2/1/12 - 8 hours - snow day" or "2/1/12 - 8 hours bereavement time for the death of _____________ (state relationship to the employee)."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tracking FMLA hours, the Human Resources department needs to have a leave sheet completed by the employee for all hours that fall in the "leave hours" or "other" category. If an employee knows ahead of time that they will be taking some leave/other time, they should turn in the leave sheet asap. Otherwise, the sheet should be filled out upon their return to work. </a:t>
          </a:r>
        </a:p>
      </xdr:txBody>
    </xdr:sp>
    <xdr:clientData/>
  </xdr:twoCellAnchor>
  <xdr:twoCellAnchor>
    <xdr:from>
      <xdr:col>0</xdr:col>
      <xdr:colOff>323850</xdr:colOff>
      <xdr:row>0</xdr:row>
      <xdr:rowOff>9525</xdr:rowOff>
    </xdr:from>
    <xdr:to>
      <xdr:col>1</xdr:col>
      <xdr:colOff>571500</xdr:colOff>
      <xdr:row>3</xdr:row>
      <xdr:rowOff>133350</xdr:rowOff>
    </xdr:to>
    <xdr:sp>
      <xdr:nvSpPr>
        <xdr:cNvPr id="7" name="TextBox 7"/>
        <xdr:cNvSpPr txBox="1">
          <a:spLocks noChangeArrowheads="1"/>
        </xdr:cNvSpPr>
      </xdr:nvSpPr>
      <xdr:spPr>
        <a:xfrm>
          <a:off x="323850" y="9525"/>
          <a:ext cx="590550" cy="781050"/>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1</a:t>
          </a:r>
        </a:p>
      </xdr:txBody>
    </xdr:sp>
    <xdr:clientData/>
  </xdr:twoCellAnchor>
  <xdr:twoCellAnchor>
    <xdr:from>
      <xdr:col>13</xdr:col>
      <xdr:colOff>542925</xdr:colOff>
      <xdr:row>5</xdr:row>
      <xdr:rowOff>0</xdr:rowOff>
    </xdr:from>
    <xdr:to>
      <xdr:col>14</xdr:col>
      <xdr:colOff>161925</xdr:colOff>
      <xdr:row>8</xdr:row>
      <xdr:rowOff>114300</xdr:rowOff>
    </xdr:to>
    <xdr:sp>
      <xdr:nvSpPr>
        <xdr:cNvPr id="8" name="TextBox 8"/>
        <xdr:cNvSpPr txBox="1">
          <a:spLocks noChangeArrowheads="1"/>
        </xdr:cNvSpPr>
      </xdr:nvSpPr>
      <xdr:spPr>
        <a:xfrm>
          <a:off x="7400925" y="1038225"/>
          <a:ext cx="590550" cy="790575"/>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2</a:t>
          </a:r>
        </a:p>
      </xdr:txBody>
    </xdr:sp>
    <xdr:clientData/>
  </xdr:twoCellAnchor>
  <xdr:twoCellAnchor>
    <xdr:from>
      <xdr:col>2</xdr:col>
      <xdr:colOff>200025</xdr:colOff>
      <xdr:row>16</xdr:row>
      <xdr:rowOff>38100</xdr:rowOff>
    </xdr:from>
    <xdr:to>
      <xdr:col>3</xdr:col>
      <xdr:colOff>161925</xdr:colOff>
      <xdr:row>20</xdr:row>
      <xdr:rowOff>85725</xdr:rowOff>
    </xdr:to>
    <xdr:sp>
      <xdr:nvSpPr>
        <xdr:cNvPr id="9" name="TextBox 9"/>
        <xdr:cNvSpPr txBox="1">
          <a:spLocks noChangeArrowheads="1"/>
        </xdr:cNvSpPr>
      </xdr:nvSpPr>
      <xdr:spPr>
        <a:xfrm>
          <a:off x="1114425" y="4105275"/>
          <a:ext cx="571500" cy="771525"/>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3</a:t>
          </a:r>
        </a:p>
      </xdr:txBody>
    </xdr:sp>
    <xdr:clientData/>
  </xdr:twoCellAnchor>
  <xdr:twoCellAnchor>
    <xdr:from>
      <xdr:col>14</xdr:col>
      <xdr:colOff>28575</xdr:colOff>
      <xdr:row>12</xdr:row>
      <xdr:rowOff>647700</xdr:rowOff>
    </xdr:from>
    <xdr:to>
      <xdr:col>15</xdr:col>
      <xdr:colOff>9525</xdr:colOff>
      <xdr:row>15</xdr:row>
      <xdr:rowOff>171450</xdr:rowOff>
    </xdr:to>
    <xdr:sp>
      <xdr:nvSpPr>
        <xdr:cNvPr id="10" name="TextBox 10"/>
        <xdr:cNvSpPr txBox="1">
          <a:spLocks noChangeArrowheads="1"/>
        </xdr:cNvSpPr>
      </xdr:nvSpPr>
      <xdr:spPr>
        <a:xfrm>
          <a:off x="7858125" y="3200400"/>
          <a:ext cx="571500" cy="857250"/>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4</a:t>
          </a:r>
        </a:p>
      </xdr:txBody>
    </xdr:sp>
    <xdr:clientData/>
  </xdr:twoCellAnchor>
  <xdr:twoCellAnchor>
    <xdr:from>
      <xdr:col>14</xdr:col>
      <xdr:colOff>76200</xdr:colOff>
      <xdr:row>23</xdr:row>
      <xdr:rowOff>47625</xdr:rowOff>
    </xdr:from>
    <xdr:to>
      <xdr:col>15</xdr:col>
      <xdr:colOff>66675</xdr:colOff>
      <xdr:row>26</xdr:row>
      <xdr:rowOff>152400</xdr:rowOff>
    </xdr:to>
    <xdr:sp>
      <xdr:nvSpPr>
        <xdr:cNvPr id="11" name="TextBox 11"/>
        <xdr:cNvSpPr txBox="1">
          <a:spLocks noChangeArrowheads="1"/>
        </xdr:cNvSpPr>
      </xdr:nvSpPr>
      <xdr:spPr>
        <a:xfrm>
          <a:off x="7905750" y="5381625"/>
          <a:ext cx="581025" cy="790575"/>
        </a:xfrm>
        <a:prstGeom prst="rect">
          <a:avLst/>
        </a:prstGeom>
        <a:solidFill>
          <a:srgbClr val="FF9A05"/>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ol.gov/agencies/whd/fact-sheets/56a-regular-rat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Payroll@eastcentral.edu" TargetMode="External" /><Relationship Id="rId2" Type="http://schemas.openxmlformats.org/officeDocument/2006/relationships/hyperlink" Target="mailto:Payroll@eastcentral.edu" TargetMode="External" /><Relationship Id="rId3" Type="http://schemas.openxmlformats.org/officeDocument/2006/relationships/hyperlink" Target="../../annette.moore/AppData/Local/Microsoft/Windows/INetCache/Content.Outlook/AppData/Local/Packages/Microsoft.MicrosoftEdge_8wekyb3d8bbwe/annette.moore/AppData/Local/Microsoft/Windows/INetCache/Content.Outlook/74OFB0I1/Payroll@eastcentral.edu" TargetMode="External" /><Relationship Id="rId4" Type="http://schemas.openxmlformats.org/officeDocument/2006/relationships/hyperlink" Target="mailto:payroll@eastcentral.edu" TargetMode="External" /><Relationship Id="rId5" Type="http://schemas.openxmlformats.org/officeDocument/2006/relationships/hyperlink" Target="https://www.eastcentral.edu/hr/payroll/#1525878418756-178f893f-e20d" TargetMode="External" /><Relationship Id="rId6" Type="http://schemas.openxmlformats.org/officeDocument/2006/relationships/hyperlink" Target="https://www.eastcentral.edu/hr/payroll/#1525878418756-178f893f-e20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R145"/>
  <sheetViews>
    <sheetView tabSelected="1" zoomScale="90" zoomScaleNormal="90" zoomScalePageLayoutView="0" workbookViewId="0" topLeftCell="A4">
      <selection activeCell="C11" sqref="C11"/>
    </sheetView>
  </sheetViews>
  <sheetFormatPr defaultColWidth="9.140625" defaultRowHeight="15"/>
  <cols>
    <col min="1" max="1" width="5.140625" style="1" customWidth="1"/>
    <col min="2" max="2" width="11.8515625" style="1" customWidth="1"/>
    <col min="3" max="3" width="11.421875" style="1" customWidth="1"/>
    <col min="4" max="4" width="11.57421875" style="1" customWidth="1"/>
    <col min="5" max="5" width="9.421875" style="1" hidden="1" customWidth="1"/>
    <col min="6" max="6" width="12.421875" style="1" customWidth="1"/>
    <col min="7" max="7" width="11.57421875" style="1" customWidth="1"/>
    <col min="8" max="8" width="10.421875" style="1" hidden="1" customWidth="1"/>
    <col min="9" max="9" width="13.57421875" style="1" customWidth="1"/>
    <col min="10" max="13" width="9.421875" style="1" customWidth="1"/>
    <col min="14" max="14" width="14.57421875" style="1" customWidth="1"/>
    <col min="15" max="16384" width="8.8515625" style="1" customWidth="1"/>
  </cols>
  <sheetData>
    <row r="1" spans="7:14" ht="23.25">
      <c r="G1" s="264" t="s">
        <v>63</v>
      </c>
      <c r="H1" s="264"/>
      <c r="I1" s="264"/>
      <c r="J1" s="264"/>
      <c r="K1" s="264"/>
      <c r="L1" s="264"/>
      <c r="M1" s="264"/>
      <c r="N1" s="264"/>
    </row>
    <row r="2" spans="7:14" ht="18.75" customHeight="1">
      <c r="G2" s="271" t="s">
        <v>87</v>
      </c>
      <c r="H2" s="272"/>
      <c r="I2" s="272"/>
      <c r="J2" s="272"/>
      <c r="K2" s="272"/>
      <c r="L2" s="272"/>
      <c r="M2" s="272"/>
      <c r="N2" s="272"/>
    </row>
    <row r="3" spans="10:14" ht="18" customHeight="1">
      <c r="J3" s="3" t="s">
        <v>14</v>
      </c>
      <c r="K3" s="265"/>
      <c r="L3" s="265"/>
      <c r="M3" s="265"/>
      <c r="N3" s="38"/>
    </row>
    <row r="4" spans="1:14" ht="18" customHeight="1">
      <c r="A4" s="12"/>
      <c r="B4" s="5"/>
      <c r="C4" s="5"/>
      <c r="D4" s="5"/>
      <c r="E4" s="5"/>
      <c r="J4" s="3" t="s">
        <v>13</v>
      </c>
      <c r="K4" s="266"/>
      <c r="L4" s="266"/>
      <c r="M4" s="266"/>
      <c r="N4" s="39"/>
    </row>
    <row r="5" spans="1:14" ht="18" customHeight="1">
      <c r="A5" s="12"/>
      <c r="B5" s="5"/>
      <c r="C5" s="5"/>
      <c r="D5" s="5"/>
      <c r="E5" s="5"/>
      <c r="J5" s="3" t="s">
        <v>15</v>
      </c>
      <c r="K5" s="267"/>
      <c r="L5" s="267"/>
      <c r="M5" s="267"/>
      <c r="N5" s="5"/>
    </row>
    <row r="6" spans="1:14" ht="13.5" customHeight="1" thickBot="1">
      <c r="A6" s="8"/>
      <c r="B6" s="9"/>
      <c r="C6" s="9"/>
      <c r="D6" s="9"/>
      <c r="E6" s="9"/>
      <c r="F6" s="9"/>
      <c r="G6" s="9"/>
      <c r="H6" s="9"/>
      <c r="I6" s="3"/>
      <c r="J6" s="3"/>
      <c r="K6" s="3"/>
      <c r="L6" s="3"/>
      <c r="M6" s="3"/>
      <c r="N6" s="39"/>
    </row>
    <row r="7" spans="1:16" ht="16.5" customHeight="1" thickBot="1" thickTop="1">
      <c r="A7" s="27"/>
      <c r="B7" s="23"/>
      <c r="C7" s="23"/>
      <c r="D7" s="23"/>
      <c r="E7" s="23"/>
      <c r="F7" s="23"/>
      <c r="G7" s="23"/>
      <c r="H7" s="23"/>
      <c r="I7" s="40"/>
      <c r="J7" s="268" t="s">
        <v>16</v>
      </c>
      <c r="K7" s="269"/>
      <c r="L7" s="270"/>
      <c r="M7" s="41"/>
      <c r="N7" s="42"/>
      <c r="O7" s="42"/>
      <c r="P7" s="42"/>
    </row>
    <row r="8" spans="1:16" ht="58.5" thickBot="1" thickTop="1">
      <c r="A8" s="26"/>
      <c r="B8" s="43" t="s">
        <v>10</v>
      </c>
      <c r="C8" s="44" t="s">
        <v>0</v>
      </c>
      <c r="D8" s="44" t="s">
        <v>1</v>
      </c>
      <c r="E8" s="43" t="s">
        <v>21</v>
      </c>
      <c r="F8" s="44" t="s">
        <v>0</v>
      </c>
      <c r="G8" s="44" t="s">
        <v>1</v>
      </c>
      <c r="H8" s="43" t="s">
        <v>22</v>
      </c>
      <c r="I8" s="45" t="s">
        <v>30</v>
      </c>
      <c r="J8" s="46" t="s">
        <v>17</v>
      </c>
      <c r="K8" s="47" t="s">
        <v>18</v>
      </c>
      <c r="L8" s="48" t="s">
        <v>19</v>
      </c>
      <c r="M8" s="49" t="s">
        <v>20</v>
      </c>
      <c r="N8" s="50" t="s">
        <v>38</v>
      </c>
      <c r="O8" s="50" t="s">
        <v>127</v>
      </c>
      <c r="P8" s="50" t="s">
        <v>128</v>
      </c>
    </row>
    <row r="9" spans="1:16" ht="14.25">
      <c r="A9" s="22" t="s">
        <v>5</v>
      </c>
      <c r="B9" s="21">
        <f>IF($K$5=0,"",$K$5-6)</f>
      </c>
      <c r="C9" s="170"/>
      <c r="D9" s="170"/>
      <c r="E9" s="167">
        <f aca="true" t="shared" si="0" ref="E9:E15">D9-C9</f>
        <v>0</v>
      </c>
      <c r="F9" s="170"/>
      <c r="G9" s="170"/>
      <c r="H9" s="167">
        <f aca="true" t="shared" si="1" ref="H9:H15">G9-F9</f>
        <v>0</v>
      </c>
      <c r="I9" s="200">
        <f aca="true" t="shared" si="2" ref="I9:I15">IF(OR(ISTEXT(E9),ISTEXT(E9)),"Error in d6 or f6",(HOUR(E9+H9)+(MINUTE(E9+H9)/60)))</f>
        <v>0</v>
      </c>
      <c r="J9" s="51"/>
      <c r="K9" s="52"/>
      <c r="L9" s="53"/>
      <c r="M9" s="51"/>
      <c r="N9" s="202"/>
      <c r="O9" s="202"/>
      <c r="P9" s="202"/>
    </row>
    <row r="10" spans="1:16" ht="14.25">
      <c r="A10" s="19" t="s">
        <v>6</v>
      </c>
      <c r="B10" s="20">
        <f>IF($K$5=0,"",$K$5-5)</f>
      </c>
      <c r="C10" s="170"/>
      <c r="D10" s="170"/>
      <c r="E10" s="167">
        <f t="shared" si="0"/>
        <v>0</v>
      </c>
      <c r="F10" s="170"/>
      <c r="G10" s="170"/>
      <c r="H10" s="167">
        <f t="shared" si="1"/>
        <v>0</v>
      </c>
      <c r="I10" s="200">
        <f t="shared" si="2"/>
        <v>0</v>
      </c>
      <c r="J10" s="51"/>
      <c r="K10" s="52"/>
      <c r="L10" s="53"/>
      <c r="M10" s="51"/>
      <c r="N10" s="202"/>
      <c r="O10" s="202"/>
      <c r="P10" s="202"/>
    </row>
    <row r="11" spans="1:16" ht="14.25">
      <c r="A11" s="10" t="s">
        <v>2</v>
      </c>
      <c r="B11" s="11">
        <f>IF($K$5=0,"",$K$5-4)</f>
      </c>
      <c r="C11" s="65"/>
      <c r="D11" s="65"/>
      <c r="E11" s="168">
        <f t="shared" si="0"/>
        <v>0</v>
      </c>
      <c r="F11" s="65"/>
      <c r="G11" s="65"/>
      <c r="H11" s="168">
        <f t="shared" si="1"/>
        <v>0</v>
      </c>
      <c r="I11" s="201">
        <f t="shared" si="2"/>
        <v>0</v>
      </c>
      <c r="J11" s="66"/>
      <c r="K11" s="67"/>
      <c r="L11" s="68"/>
      <c r="M11" s="72"/>
      <c r="N11" s="74"/>
      <c r="O11" s="74"/>
      <c r="P11" s="74"/>
    </row>
    <row r="12" spans="1:16" ht="14.25">
      <c r="A12" s="10" t="s">
        <v>11</v>
      </c>
      <c r="B12" s="11">
        <f>IF($K$5=0,"",$K$5-3)</f>
      </c>
      <c r="C12" s="65"/>
      <c r="D12" s="65"/>
      <c r="E12" s="168">
        <f t="shared" si="0"/>
        <v>0</v>
      </c>
      <c r="F12" s="65"/>
      <c r="G12" s="65"/>
      <c r="H12" s="168">
        <f t="shared" si="1"/>
        <v>0</v>
      </c>
      <c r="I12" s="201">
        <f t="shared" si="2"/>
        <v>0</v>
      </c>
      <c r="J12" s="69"/>
      <c r="K12" s="70"/>
      <c r="L12" s="71"/>
      <c r="M12" s="73"/>
      <c r="N12" s="75"/>
      <c r="O12" s="74"/>
      <c r="P12" s="74"/>
    </row>
    <row r="13" spans="1:16" ht="14.25">
      <c r="A13" s="10" t="s">
        <v>3</v>
      </c>
      <c r="B13" s="11">
        <f>IF($K$5=0,"",$K$5-2)</f>
      </c>
      <c r="C13" s="65"/>
      <c r="D13" s="65"/>
      <c r="E13" s="168">
        <f t="shared" si="0"/>
        <v>0</v>
      </c>
      <c r="F13" s="65"/>
      <c r="G13" s="65"/>
      <c r="H13" s="168">
        <f t="shared" si="1"/>
        <v>0</v>
      </c>
      <c r="I13" s="201">
        <f t="shared" si="2"/>
        <v>0</v>
      </c>
      <c r="J13" s="69"/>
      <c r="K13" s="70"/>
      <c r="L13" s="71"/>
      <c r="M13" s="73"/>
      <c r="N13" s="75"/>
      <c r="O13" s="74"/>
      <c r="P13" s="74"/>
    </row>
    <row r="14" spans="1:16" ht="14.25">
      <c r="A14" s="10" t="s">
        <v>12</v>
      </c>
      <c r="B14" s="11">
        <f>IF($K$5=0,"",$K$5-1)</f>
      </c>
      <c r="C14" s="65"/>
      <c r="D14" s="65"/>
      <c r="E14" s="168">
        <f t="shared" si="0"/>
        <v>0</v>
      </c>
      <c r="F14" s="65"/>
      <c r="G14" s="65"/>
      <c r="H14" s="168">
        <f t="shared" si="1"/>
        <v>0</v>
      </c>
      <c r="I14" s="201">
        <f t="shared" si="2"/>
        <v>0</v>
      </c>
      <c r="J14" s="69"/>
      <c r="K14" s="70"/>
      <c r="L14" s="71"/>
      <c r="M14" s="73"/>
      <c r="N14" s="75"/>
      <c r="O14" s="74"/>
      <c r="P14" s="74"/>
    </row>
    <row r="15" spans="1:16" ht="15" thickBot="1">
      <c r="A15" s="10" t="s">
        <v>4</v>
      </c>
      <c r="B15" s="11">
        <f>IF($K$5=0,"",$K$5-0)</f>
      </c>
      <c r="C15" s="65"/>
      <c r="D15" s="65"/>
      <c r="E15" s="168">
        <f t="shared" si="0"/>
        <v>0</v>
      </c>
      <c r="F15" s="65"/>
      <c r="G15" s="65"/>
      <c r="H15" s="168">
        <f t="shared" si="1"/>
        <v>0</v>
      </c>
      <c r="I15" s="201">
        <f t="shared" si="2"/>
        <v>0</v>
      </c>
      <c r="J15" s="190"/>
      <c r="K15" s="191"/>
      <c r="L15" s="192"/>
      <c r="M15" s="193"/>
      <c r="N15" s="194"/>
      <c r="O15" s="74"/>
      <c r="P15" s="74"/>
    </row>
    <row r="16" spans="1:16" s="2" customFormat="1" ht="14.25">
      <c r="A16" s="60" t="s">
        <v>34</v>
      </c>
      <c r="B16" s="61"/>
      <c r="C16" s="62"/>
      <c r="D16" s="62"/>
      <c r="E16" s="63"/>
      <c r="F16" s="62" t="s">
        <v>35</v>
      </c>
      <c r="G16" s="62"/>
      <c r="H16" s="63"/>
      <c r="I16" s="64">
        <f aca="true" t="shared" si="3" ref="I16:N16">SUM(I9:I15)</f>
        <v>0</v>
      </c>
      <c r="J16" s="195">
        <f t="shared" si="3"/>
        <v>0</v>
      </c>
      <c r="K16" s="196">
        <f t="shared" si="3"/>
        <v>0</v>
      </c>
      <c r="L16" s="196">
        <f t="shared" si="3"/>
        <v>0</v>
      </c>
      <c r="M16" s="197">
        <f t="shared" si="3"/>
        <v>0</v>
      </c>
      <c r="N16" s="198">
        <f t="shared" si="3"/>
        <v>0</v>
      </c>
      <c r="O16" s="198">
        <f>SUM(O9:O15)</f>
        <v>0</v>
      </c>
      <c r="P16" s="198">
        <f>SUM(P9:P15)</f>
        <v>0</v>
      </c>
    </row>
    <row r="17" spans="1:15" ht="45.75" customHeight="1" thickBot="1">
      <c r="A17" s="54"/>
      <c r="B17" s="55"/>
      <c r="C17" s="56"/>
      <c r="D17" s="56"/>
      <c r="E17" s="57"/>
      <c r="F17" s="56"/>
      <c r="G17" s="56"/>
      <c r="H17" s="57"/>
      <c r="I17" s="58"/>
      <c r="J17" s="274" t="s">
        <v>155</v>
      </c>
      <c r="K17" s="275"/>
      <c r="L17" s="275"/>
      <c r="M17" s="275"/>
      <c r="N17" s="276"/>
      <c r="O17" s="59"/>
    </row>
    <row r="18" spans="1:15" ht="17.25" customHeight="1">
      <c r="A18" s="4"/>
      <c r="B18" s="12"/>
      <c r="C18" s="16"/>
      <c r="D18" s="273" t="s">
        <v>36</v>
      </c>
      <c r="E18" s="273"/>
      <c r="F18" s="273"/>
      <c r="G18" s="273"/>
      <c r="H18" s="24"/>
      <c r="I18" s="25">
        <f>SUM(I16:P16)</f>
        <v>0</v>
      </c>
      <c r="J18" s="18"/>
      <c r="K18" s="18"/>
      <c r="L18" s="18"/>
      <c r="M18" s="18"/>
      <c r="N18" s="13"/>
      <c r="O18" s="13"/>
    </row>
    <row r="19" spans="1:16" ht="18" customHeight="1">
      <c r="A19" s="16"/>
      <c r="B19" s="16"/>
      <c r="D19" s="172"/>
      <c r="E19" s="173"/>
      <c r="F19" s="172"/>
      <c r="G19" s="174" t="s">
        <v>32</v>
      </c>
      <c r="H19" s="173"/>
      <c r="I19" s="175">
        <f>IF(I16&gt;=40,(B35+J16+K16+L16+M16+N16+O16+P16),(I16+J16+K16+L16+M16+N16+O16+P16))</f>
        <v>0</v>
      </c>
      <c r="J19" s="17"/>
      <c r="K19" s="254"/>
      <c r="L19" s="256" t="s">
        <v>152</v>
      </c>
      <c r="M19" s="257"/>
      <c r="N19" s="258"/>
      <c r="O19" s="258"/>
      <c r="P19" s="259"/>
    </row>
    <row r="20" spans="1:16" ht="18" customHeight="1">
      <c r="A20" s="16"/>
      <c r="B20" s="16"/>
      <c r="D20" s="176"/>
      <c r="E20" s="176"/>
      <c r="F20" s="176"/>
      <c r="G20" s="177" t="s">
        <v>33</v>
      </c>
      <c r="H20" s="178"/>
      <c r="I20" s="179" t="str">
        <f>IF(I16&gt;40,I16-40,"0.00")</f>
        <v>0.00</v>
      </c>
      <c r="J20" s="17"/>
      <c r="K20" s="255"/>
      <c r="L20" s="260" t="s">
        <v>146</v>
      </c>
      <c r="M20" s="261"/>
      <c r="N20" s="262"/>
      <c r="O20" s="262"/>
      <c r="P20" s="263"/>
    </row>
    <row r="21" spans="1:14" ht="18" customHeight="1">
      <c r="A21" s="16"/>
      <c r="B21" s="16"/>
      <c r="E21" s="12"/>
      <c r="F21" s="24"/>
      <c r="G21" s="24"/>
      <c r="H21" s="24"/>
      <c r="I21" s="25"/>
      <c r="J21" s="17"/>
      <c r="L21" s="17"/>
      <c r="M21" s="17"/>
      <c r="N21" s="13"/>
    </row>
    <row r="22" spans="1:18" ht="38.25" customHeight="1">
      <c r="A22" s="278" t="s">
        <v>39</v>
      </c>
      <c r="B22" s="279"/>
      <c r="C22" s="279"/>
      <c r="D22" s="279"/>
      <c r="E22" s="279"/>
      <c r="F22" s="279"/>
      <c r="G22" s="279"/>
      <c r="H22" s="171"/>
      <c r="I22" s="280"/>
      <c r="J22" s="280"/>
      <c r="K22" s="280"/>
      <c r="L22" s="280"/>
      <c r="M22" s="280"/>
      <c r="N22" s="281"/>
      <c r="R22" s="253"/>
    </row>
    <row r="23" spans="1:15" ht="21" customHeight="1">
      <c r="A23" s="14" t="s">
        <v>102</v>
      </c>
      <c r="B23" s="7"/>
      <c r="C23" s="4"/>
      <c r="D23" s="2"/>
      <c r="E23" s="2"/>
      <c r="G23" s="7"/>
      <c r="H23" s="7"/>
      <c r="N23" s="14"/>
      <c r="O23" s="4"/>
    </row>
    <row r="24" spans="1:13" ht="22.5" customHeight="1">
      <c r="A24" s="2" t="s">
        <v>7</v>
      </c>
      <c r="I24" s="15"/>
      <c r="J24" s="15"/>
      <c r="K24" s="15"/>
      <c r="L24" s="15"/>
      <c r="M24" s="15"/>
    </row>
    <row r="25" spans="2:16" ht="19.5" customHeight="1">
      <c r="B25" s="29"/>
      <c r="C25" s="29"/>
      <c r="D25" s="29"/>
      <c r="E25" s="29"/>
      <c r="F25" s="29"/>
      <c r="G25" s="29"/>
      <c r="H25" s="29"/>
      <c r="I25" s="29"/>
      <c r="J25" s="29"/>
      <c r="K25" s="6"/>
      <c r="L25" s="283" t="s">
        <v>24</v>
      </c>
      <c r="M25" s="284"/>
      <c r="N25" s="284"/>
      <c r="O25" s="285"/>
      <c r="P25" s="4"/>
    </row>
    <row r="26" spans="1:16" ht="19.5" customHeight="1">
      <c r="A26" s="277" t="s">
        <v>8</v>
      </c>
      <c r="B26" s="277"/>
      <c r="C26" s="277"/>
      <c r="D26" s="277"/>
      <c r="E26" s="28"/>
      <c r="F26" s="234"/>
      <c r="G26" s="234"/>
      <c r="H26" s="234"/>
      <c r="I26" s="234"/>
      <c r="J26" s="234"/>
      <c r="K26" s="6"/>
      <c r="L26" s="31"/>
      <c r="M26" s="16" t="s">
        <v>25</v>
      </c>
      <c r="N26" s="35"/>
      <c r="O26" s="34"/>
      <c r="P26" s="4"/>
    </row>
    <row r="27" spans="1:16" ht="19.5" customHeight="1">
      <c r="A27" s="4"/>
      <c r="B27" s="6"/>
      <c r="C27" s="282"/>
      <c r="D27" s="282"/>
      <c r="E27" s="282"/>
      <c r="F27" s="282"/>
      <c r="G27" s="282"/>
      <c r="H27" s="282"/>
      <c r="I27" s="282"/>
      <c r="J27" s="282"/>
      <c r="K27" s="6"/>
      <c r="L27" s="31"/>
      <c r="M27" s="16" t="s">
        <v>26</v>
      </c>
      <c r="N27" s="36"/>
      <c r="O27" s="34"/>
      <c r="P27" s="4"/>
    </row>
    <row r="28" spans="1:16" ht="19.5" customHeight="1">
      <c r="A28" s="277" t="s">
        <v>9</v>
      </c>
      <c r="B28" s="277"/>
      <c r="C28" s="277"/>
      <c r="D28" s="277"/>
      <c r="E28" s="30"/>
      <c r="F28" s="235"/>
      <c r="G28" s="235"/>
      <c r="H28" s="235"/>
      <c r="I28" s="235"/>
      <c r="J28" s="235"/>
      <c r="K28" s="4"/>
      <c r="L28" s="31"/>
      <c r="M28" s="37" t="s">
        <v>27</v>
      </c>
      <c r="N28" s="36"/>
      <c r="O28" s="34"/>
      <c r="P28" s="4"/>
    </row>
    <row r="29" spans="2:15" ht="19.5" customHeight="1">
      <c r="B29" s="6"/>
      <c r="C29" s="6"/>
      <c r="D29" s="6"/>
      <c r="E29" s="6"/>
      <c r="F29" s="5"/>
      <c r="G29" s="5"/>
      <c r="H29" s="5"/>
      <c r="I29" s="5"/>
      <c r="J29" s="5"/>
      <c r="L29" s="31"/>
      <c r="M29" s="37" t="s">
        <v>28</v>
      </c>
      <c r="N29" s="36"/>
      <c r="O29" s="34"/>
    </row>
    <row r="30" spans="1:15" ht="19.5" customHeight="1">
      <c r="A30" s="277" t="s">
        <v>23</v>
      </c>
      <c r="B30" s="277"/>
      <c r="C30" s="277"/>
      <c r="D30" s="277"/>
      <c r="E30" s="30"/>
      <c r="F30" s="233"/>
      <c r="G30" s="233"/>
      <c r="H30" s="233"/>
      <c r="I30" s="233"/>
      <c r="J30" s="233"/>
      <c r="L30" s="31"/>
      <c r="M30" s="37" t="s">
        <v>29</v>
      </c>
      <c r="N30" s="36"/>
      <c r="O30" s="34"/>
    </row>
    <row r="31" spans="1:15" ht="19.5" customHeight="1">
      <c r="A31" s="12"/>
      <c r="B31" s="12"/>
      <c r="C31" s="12"/>
      <c r="D31" s="12"/>
      <c r="E31" s="4"/>
      <c r="F31" s="4"/>
      <c r="G31" s="4"/>
      <c r="H31" s="4"/>
      <c r="I31" s="4"/>
      <c r="J31" s="4"/>
      <c r="L31" s="220">
        <v>1</v>
      </c>
      <c r="M31" s="37" t="s">
        <v>80</v>
      </c>
      <c r="N31" s="35"/>
      <c r="O31" s="34"/>
    </row>
    <row r="32" spans="1:15" ht="19.5" customHeight="1">
      <c r="A32" s="12"/>
      <c r="B32" s="12"/>
      <c r="C32" s="12"/>
      <c r="D32" s="12"/>
      <c r="E32" s="4"/>
      <c r="F32" s="4"/>
      <c r="G32" s="4"/>
      <c r="H32" s="4"/>
      <c r="I32" s="4"/>
      <c r="J32" s="4"/>
      <c r="L32" s="221" t="s">
        <v>82</v>
      </c>
      <c r="M32" s="37" t="s">
        <v>81</v>
      </c>
      <c r="N32" s="35"/>
      <c r="O32" s="34"/>
    </row>
    <row r="33" spans="12:15" ht="19.5" customHeight="1">
      <c r="L33" s="33"/>
      <c r="M33" s="30"/>
      <c r="N33" s="30"/>
      <c r="O33" s="32"/>
    </row>
    <row r="34" ht="19.5" customHeight="1"/>
    <row r="35" ht="26.25" customHeight="1" hidden="1">
      <c r="B35" s="1">
        <v>40</v>
      </c>
    </row>
    <row r="45" ht="14.25" hidden="1">
      <c r="B45" s="199">
        <v>0</v>
      </c>
    </row>
    <row r="46" ht="14.25" hidden="1">
      <c r="B46" s="199">
        <v>0.010416666666666666</v>
      </c>
    </row>
    <row r="47" ht="14.25" hidden="1">
      <c r="B47" s="199">
        <v>0.020833333333333332</v>
      </c>
    </row>
    <row r="48" ht="14.25" hidden="1">
      <c r="B48" s="199">
        <v>0.03125</v>
      </c>
    </row>
    <row r="49" ht="14.25" hidden="1">
      <c r="B49" s="199">
        <v>0.0416666666666667</v>
      </c>
    </row>
    <row r="50" ht="14.25" hidden="1">
      <c r="B50" s="199">
        <v>0.0520833333333333</v>
      </c>
    </row>
    <row r="51" ht="14.25" hidden="1">
      <c r="B51" s="199">
        <v>0.0625</v>
      </c>
    </row>
    <row r="52" ht="14.25" hidden="1">
      <c r="B52" s="199">
        <v>0.0729166666666667</v>
      </c>
    </row>
    <row r="53" ht="14.25" hidden="1">
      <c r="B53" s="199">
        <v>0.0833333333333333</v>
      </c>
    </row>
    <row r="54" ht="14.25" hidden="1">
      <c r="B54" s="199">
        <v>0.09375</v>
      </c>
    </row>
    <row r="55" ht="14.25" hidden="1">
      <c r="B55" s="199">
        <v>0.104166666666667</v>
      </c>
    </row>
    <row r="56" ht="14.25" hidden="1">
      <c r="B56" s="199">
        <v>0.114583333333333</v>
      </c>
    </row>
    <row r="57" ht="14.25" hidden="1">
      <c r="B57" s="199">
        <v>0.125</v>
      </c>
    </row>
    <row r="58" ht="14.25" hidden="1">
      <c r="B58" s="199">
        <v>0.135416666666667</v>
      </c>
    </row>
    <row r="59" ht="14.25" hidden="1">
      <c r="B59" s="199">
        <v>0.145833333333333</v>
      </c>
    </row>
    <row r="60" ht="14.25" hidden="1">
      <c r="B60" s="199">
        <v>0.15625</v>
      </c>
    </row>
    <row r="61" ht="14.25" hidden="1">
      <c r="B61" s="199">
        <v>0.166666666666667</v>
      </c>
    </row>
    <row r="62" ht="14.25" hidden="1">
      <c r="B62" s="199">
        <v>0.177083333333333</v>
      </c>
    </row>
    <row r="63" ht="14.25" hidden="1">
      <c r="B63" s="199">
        <v>0.1875</v>
      </c>
    </row>
    <row r="64" ht="14.25" hidden="1">
      <c r="B64" s="199">
        <v>0.197916666666667</v>
      </c>
    </row>
    <row r="65" ht="14.25" hidden="1">
      <c r="B65" s="199">
        <v>0.208333333333333</v>
      </c>
    </row>
    <row r="66" ht="14.25" hidden="1">
      <c r="B66" s="199">
        <v>0.21875</v>
      </c>
    </row>
    <row r="67" ht="14.25" hidden="1">
      <c r="B67" s="199">
        <v>0.229166666666667</v>
      </c>
    </row>
    <row r="68" ht="14.25" hidden="1">
      <c r="B68" s="199">
        <v>0.239583333333333</v>
      </c>
    </row>
    <row r="69" ht="14.25" hidden="1">
      <c r="B69" s="199">
        <v>0.25</v>
      </c>
    </row>
    <row r="70" ht="14.25" hidden="1">
      <c r="B70" s="199">
        <v>0.260416666666667</v>
      </c>
    </row>
    <row r="71" ht="14.25" hidden="1">
      <c r="B71" s="199">
        <v>0.270833333333333</v>
      </c>
    </row>
    <row r="72" ht="14.25" hidden="1">
      <c r="B72" s="199">
        <v>0.28125</v>
      </c>
    </row>
    <row r="73" ht="14.25" hidden="1">
      <c r="B73" s="199">
        <v>0.291666666666667</v>
      </c>
    </row>
    <row r="74" ht="14.25" hidden="1">
      <c r="B74" s="199">
        <v>0.302083333333333</v>
      </c>
    </row>
    <row r="75" ht="14.25" hidden="1">
      <c r="B75" s="199">
        <v>0.3125</v>
      </c>
    </row>
    <row r="76" ht="14.25" hidden="1">
      <c r="B76" s="199">
        <v>0.322916666666667</v>
      </c>
    </row>
    <row r="77" ht="14.25" hidden="1">
      <c r="B77" s="199">
        <v>0.333333333333333</v>
      </c>
    </row>
    <row r="78" ht="14.25" hidden="1">
      <c r="B78" s="199">
        <v>0.34375</v>
      </c>
    </row>
    <row r="79" ht="14.25" hidden="1">
      <c r="B79" s="199">
        <v>0.354166666666667</v>
      </c>
    </row>
    <row r="80" ht="14.25" hidden="1">
      <c r="B80" s="199">
        <v>0.364583333333333</v>
      </c>
    </row>
    <row r="81" ht="14.25" hidden="1">
      <c r="B81" s="199">
        <v>0.375</v>
      </c>
    </row>
    <row r="82" ht="14.25" hidden="1">
      <c r="B82" s="199">
        <v>0.385416666666667</v>
      </c>
    </row>
    <row r="83" ht="14.25" hidden="1">
      <c r="B83" s="199">
        <v>0.395833333333333</v>
      </c>
    </row>
    <row r="84" ht="14.25" hidden="1">
      <c r="B84" s="199">
        <v>0.40625</v>
      </c>
    </row>
    <row r="85" ht="14.25" hidden="1">
      <c r="B85" s="199">
        <v>0.416666666666667</v>
      </c>
    </row>
    <row r="86" ht="14.25" hidden="1">
      <c r="B86" s="199">
        <v>0.427083333333333</v>
      </c>
    </row>
    <row r="87" ht="14.25" hidden="1">
      <c r="B87" s="199">
        <v>0.4375</v>
      </c>
    </row>
    <row r="88" ht="14.25" hidden="1">
      <c r="B88" s="199">
        <v>0.447916666666667</v>
      </c>
    </row>
    <row r="89" ht="14.25" hidden="1">
      <c r="B89" s="199">
        <v>0.458333333333333</v>
      </c>
    </row>
    <row r="90" ht="14.25" hidden="1">
      <c r="B90" s="199">
        <v>0.46875</v>
      </c>
    </row>
    <row r="91" ht="14.25" hidden="1">
      <c r="B91" s="199">
        <v>0.479166666666667</v>
      </c>
    </row>
    <row r="92" ht="14.25" hidden="1">
      <c r="B92" s="199">
        <v>0.489583333333333</v>
      </c>
    </row>
    <row r="93" ht="14.25" hidden="1">
      <c r="B93" s="199">
        <v>0.5</v>
      </c>
    </row>
    <row r="94" ht="14.25" hidden="1">
      <c r="B94" s="199">
        <v>0.510416666666667</v>
      </c>
    </row>
    <row r="95" ht="14.25" hidden="1">
      <c r="B95" s="199">
        <v>0.520833333333333</v>
      </c>
    </row>
    <row r="96" ht="14.25" hidden="1">
      <c r="B96" s="199">
        <v>0.53125</v>
      </c>
    </row>
    <row r="97" ht="14.25" hidden="1">
      <c r="B97" s="199">
        <v>0.541666666666667</v>
      </c>
    </row>
    <row r="98" ht="14.25" hidden="1">
      <c r="B98" s="199">
        <v>0.552083333333333</v>
      </c>
    </row>
    <row r="99" ht="14.25" hidden="1">
      <c r="B99" s="199">
        <v>0.5625</v>
      </c>
    </row>
    <row r="100" ht="14.25" hidden="1">
      <c r="B100" s="199">
        <v>0.572916666666667</v>
      </c>
    </row>
    <row r="101" ht="14.25" hidden="1">
      <c r="B101" s="199">
        <v>0.583333333333333</v>
      </c>
    </row>
    <row r="102" ht="14.25" hidden="1">
      <c r="B102" s="199">
        <v>0.59375</v>
      </c>
    </row>
    <row r="103" ht="14.25" hidden="1">
      <c r="B103" s="199">
        <v>0.604166666666667</v>
      </c>
    </row>
    <row r="104" ht="14.25" hidden="1">
      <c r="B104" s="199">
        <v>0.614583333333333</v>
      </c>
    </row>
    <row r="105" ht="14.25" hidden="1">
      <c r="B105" s="199">
        <v>0.625</v>
      </c>
    </row>
    <row r="106" ht="14.25" hidden="1">
      <c r="B106" s="199">
        <v>0.635416666666667</v>
      </c>
    </row>
    <row r="107" ht="14.25" hidden="1">
      <c r="B107" s="199">
        <v>0.645833333333333</v>
      </c>
    </row>
    <row r="108" ht="14.25" hidden="1">
      <c r="B108" s="199">
        <v>0.65625</v>
      </c>
    </row>
    <row r="109" ht="14.25" hidden="1">
      <c r="B109" s="199">
        <v>0.666666666666667</v>
      </c>
    </row>
    <row r="110" ht="14.25" hidden="1">
      <c r="B110" s="199">
        <v>0.677083333333333</v>
      </c>
    </row>
    <row r="111" ht="14.25" hidden="1">
      <c r="B111" s="199">
        <v>0.6875</v>
      </c>
    </row>
    <row r="112" ht="14.25" hidden="1">
      <c r="B112" s="199">
        <v>0.697916666666667</v>
      </c>
    </row>
    <row r="113" ht="14.25" hidden="1">
      <c r="B113" s="199">
        <v>0.708333333333333</v>
      </c>
    </row>
    <row r="114" ht="14.25" hidden="1">
      <c r="B114" s="199">
        <v>0.71875</v>
      </c>
    </row>
    <row r="115" ht="14.25" hidden="1">
      <c r="B115" s="199">
        <v>0.729166666666667</v>
      </c>
    </row>
    <row r="116" ht="14.25" hidden="1">
      <c r="B116" s="199">
        <v>0.739583333333333</v>
      </c>
    </row>
    <row r="117" ht="14.25" hidden="1">
      <c r="B117" s="199">
        <v>0.75</v>
      </c>
    </row>
    <row r="118" ht="14.25" hidden="1">
      <c r="B118" s="199">
        <v>0.760416666666667</v>
      </c>
    </row>
    <row r="119" ht="14.25" hidden="1">
      <c r="B119" s="199">
        <v>0.770833333333333</v>
      </c>
    </row>
    <row r="120" ht="14.25" hidden="1">
      <c r="B120" s="199">
        <v>0.78125</v>
      </c>
    </row>
    <row r="121" ht="14.25" hidden="1">
      <c r="B121" s="199">
        <v>0.791666666666667</v>
      </c>
    </row>
    <row r="122" ht="14.25" hidden="1">
      <c r="B122" s="199">
        <v>0.802083333333333</v>
      </c>
    </row>
    <row r="123" ht="14.25" hidden="1">
      <c r="B123" s="199">
        <v>0.8125</v>
      </c>
    </row>
    <row r="124" ht="14.25" hidden="1">
      <c r="B124" s="199">
        <v>0.822916666666667</v>
      </c>
    </row>
    <row r="125" ht="14.25" hidden="1">
      <c r="B125" s="199">
        <v>0.833333333333333</v>
      </c>
    </row>
    <row r="126" ht="14.25" hidden="1">
      <c r="B126" s="199">
        <v>0.84375</v>
      </c>
    </row>
    <row r="127" ht="14.25" hidden="1">
      <c r="B127" s="199">
        <v>0.854166666666667</v>
      </c>
    </row>
    <row r="128" ht="14.25" hidden="1">
      <c r="B128" s="199">
        <v>0.864583333333333</v>
      </c>
    </row>
    <row r="129" ht="14.25" hidden="1">
      <c r="B129" s="199">
        <v>0.875</v>
      </c>
    </row>
    <row r="130" ht="14.25" hidden="1">
      <c r="B130" s="199">
        <v>0.885416666666667</v>
      </c>
    </row>
    <row r="131" ht="14.25" hidden="1">
      <c r="B131" s="199">
        <v>0.895833333333333</v>
      </c>
    </row>
    <row r="132" ht="14.25" hidden="1">
      <c r="B132" s="199">
        <v>0.90625</v>
      </c>
    </row>
    <row r="133" ht="14.25" hidden="1">
      <c r="B133" s="199">
        <v>0.916666666666667</v>
      </c>
    </row>
    <row r="134" ht="14.25" hidden="1">
      <c r="B134" s="199">
        <v>0.927083333333333</v>
      </c>
    </row>
    <row r="135" ht="14.25" hidden="1">
      <c r="B135" s="199">
        <v>0.9375</v>
      </c>
    </row>
    <row r="136" ht="14.25" hidden="1">
      <c r="B136" s="199">
        <v>0.947916666666667</v>
      </c>
    </row>
    <row r="137" ht="14.25" hidden="1">
      <c r="B137" s="199">
        <v>0.958333333333333</v>
      </c>
    </row>
    <row r="138" ht="14.25" hidden="1">
      <c r="B138" s="199">
        <v>0.96875</v>
      </c>
    </row>
    <row r="139" ht="14.25" hidden="1">
      <c r="B139" s="199">
        <v>0.979166666666667</v>
      </c>
    </row>
    <row r="140" ht="14.25" hidden="1">
      <c r="B140" s="199">
        <v>0.989583333333333</v>
      </c>
    </row>
    <row r="141" ht="14.25" hidden="1">
      <c r="B141" s="199">
        <v>0.999999999999997</v>
      </c>
    </row>
    <row r="142" ht="14.25" hidden="1">
      <c r="B142" s="199">
        <v>1.01041666666666</v>
      </c>
    </row>
    <row r="143" ht="14.25" hidden="1">
      <c r="B143" s="199">
        <v>1.02083333333333</v>
      </c>
    </row>
    <row r="144" ht="14.25" hidden="1">
      <c r="B144" s="199">
        <v>1.03125</v>
      </c>
    </row>
    <row r="145" ht="14.25" hidden="1">
      <c r="B145" s="199">
        <v>1.04166666666666</v>
      </c>
    </row>
  </sheetData>
  <sheetProtection password="F598" sheet="1"/>
  <mergeCells count="15">
    <mergeCell ref="D18:G18"/>
    <mergeCell ref="J17:N17"/>
    <mergeCell ref="A30:D30"/>
    <mergeCell ref="A28:D28"/>
    <mergeCell ref="A26:D26"/>
    <mergeCell ref="A22:G22"/>
    <mergeCell ref="I22:N22"/>
    <mergeCell ref="C27:J27"/>
    <mergeCell ref="L25:O25"/>
    <mergeCell ref="G1:N1"/>
    <mergeCell ref="K3:M3"/>
    <mergeCell ref="K4:M4"/>
    <mergeCell ref="K5:M5"/>
    <mergeCell ref="J7:L7"/>
    <mergeCell ref="G2:N2"/>
  </mergeCells>
  <conditionalFormatting sqref="F11">
    <cfRule type="cellIs" priority="16" dxfId="0" operator="lessThan">
      <formula>$C$11</formula>
    </cfRule>
  </conditionalFormatting>
  <conditionalFormatting sqref="F9">
    <cfRule type="cellIs" priority="14" dxfId="1" operator="lessThan">
      <formula>$C$9</formula>
    </cfRule>
  </conditionalFormatting>
  <conditionalFormatting sqref="F10">
    <cfRule type="cellIs" priority="13" dxfId="1" operator="lessThan">
      <formula>$C$10</formula>
    </cfRule>
  </conditionalFormatting>
  <conditionalFormatting sqref="F12:F15">
    <cfRule type="cellIs" priority="1" dxfId="0" operator="lessThan">
      <formula>$C$11</formula>
    </cfRule>
  </conditionalFormatting>
  <dataValidations count="1">
    <dataValidation type="list" allowBlank="1" showInputMessage="1" showErrorMessage="1" sqref="C9:D15 F9:G15">
      <formula1>TimeFT1</formula1>
    </dataValidation>
  </dataValidations>
  <printOptions/>
  <pageMargins left="0.5" right="0.5" top="0.25" bottom="0.25" header="0.3" footer="0.3"/>
  <pageSetup fitToHeight="1" fitToWidth="1" horizontalDpi="600" verticalDpi="600" orientation="landscape" scale="81" r:id="rId3"/>
  <headerFooter>
    <oddFooter>&amp;L&amp;9ECC Timesheet  FT&amp;RVersion 1.3   2/17/12</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A30"/>
  <sheetViews>
    <sheetView zoomScalePageLayoutView="0" workbookViewId="0" topLeftCell="A1">
      <selection activeCell="E12" sqref="E12"/>
    </sheetView>
  </sheetViews>
  <sheetFormatPr defaultColWidth="9.140625" defaultRowHeight="15"/>
  <cols>
    <col min="1" max="1" width="92.8515625" style="0" customWidth="1"/>
  </cols>
  <sheetData>
    <row r="1" ht="14.25">
      <c r="A1" s="222" t="s">
        <v>147</v>
      </c>
    </row>
    <row r="2" ht="14.25">
      <c r="A2" s="223" t="s">
        <v>129</v>
      </c>
    </row>
    <row r="5" ht="15">
      <c r="A5" s="206" t="s">
        <v>64</v>
      </c>
    </row>
    <row r="6" ht="72">
      <c r="A6" s="207" t="s">
        <v>65</v>
      </c>
    </row>
    <row r="7" ht="15">
      <c r="A7" s="206"/>
    </row>
    <row r="8" ht="15">
      <c r="A8" s="206" t="s">
        <v>83</v>
      </c>
    </row>
    <row r="9" ht="28.5">
      <c r="A9" s="208" t="s">
        <v>66</v>
      </c>
    </row>
    <row r="10" ht="14.25">
      <c r="A10" s="209"/>
    </row>
    <row r="11" ht="14.25">
      <c r="A11" s="210" t="s">
        <v>84</v>
      </c>
    </row>
    <row r="12" ht="129">
      <c r="A12" s="211" t="s">
        <v>67</v>
      </c>
    </row>
    <row r="13" ht="14.25">
      <c r="A13" s="209"/>
    </row>
    <row r="14" ht="14.25">
      <c r="A14" s="212" t="s">
        <v>85</v>
      </c>
    </row>
    <row r="15" ht="144">
      <c r="A15" s="209" t="s">
        <v>68</v>
      </c>
    </row>
    <row r="16" ht="14.25">
      <c r="A16" s="209"/>
    </row>
    <row r="17" ht="15">
      <c r="A17" s="206" t="s">
        <v>86</v>
      </c>
    </row>
    <row r="18" ht="72">
      <c r="A18" s="209" t="s">
        <v>69</v>
      </c>
    </row>
    <row r="19" ht="14.25">
      <c r="A19" s="208"/>
    </row>
    <row r="20" ht="42.75">
      <c r="A20" s="213" t="s">
        <v>70</v>
      </c>
    </row>
    <row r="21" ht="28.5">
      <c r="A21" s="213" t="s">
        <v>71</v>
      </c>
    </row>
    <row r="22" ht="57">
      <c r="A22" s="214" t="s">
        <v>72</v>
      </c>
    </row>
    <row r="23" ht="14.25">
      <c r="A23" s="215"/>
    </row>
    <row r="24" ht="15">
      <c r="A24" s="216" t="s">
        <v>73</v>
      </c>
    </row>
    <row r="25" ht="42.75">
      <c r="A25" s="217" t="s">
        <v>74</v>
      </c>
    </row>
    <row r="26" ht="14.25">
      <c r="A26" s="218" t="s">
        <v>75</v>
      </c>
    </row>
    <row r="27" ht="14.25">
      <c r="A27" s="218" t="s">
        <v>76</v>
      </c>
    </row>
    <row r="28" ht="14.25">
      <c r="A28" s="218" t="s">
        <v>77</v>
      </c>
    </row>
    <row r="29" ht="14.25">
      <c r="A29" s="218" t="s">
        <v>78</v>
      </c>
    </row>
    <row r="30" ht="28.5">
      <c r="A30" s="219" t="s">
        <v>79</v>
      </c>
    </row>
  </sheetData>
  <sheetProtection password="F598" sheet="1"/>
  <hyperlinks>
    <hyperlink ref="A12" r:id="rId1" display="https://www.dol.gov/agencies/whd/fact-sheets/56a-regular-rate"/>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codeName="Sheet5"/>
  <dimension ref="A1:Q82"/>
  <sheetViews>
    <sheetView zoomScalePageLayoutView="0" workbookViewId="0" topLeftCell="A7">
      <selection activeCell="R10" sqref="R10"/>
    </sheetView>
  </sheetViews>
  <sheetFormatPr defaultColWidth="9.140625" defaultRowHeight="15"/>
  <cols>
    <col min="1" max="15" width="9.140625" style="236" customWidth="1"/>
    <col min="16" max="16" width="11.421875" style="236" customWidth="1"/>
  </cols>
  <sheetData>
    <row r="1" ht="14.25">
      <c r="A1" s="236" t="s">
        <v>148</v>
      </c>
    </row>
    <row r="2" ht="14.25">
      <c r="A2" s="236" t="s">
        <v>88</v>
      </c>
    </row>
    <row r="4" ht="14.25">
      <c r="A4" s="236" t="s">
        <v>149</v>
      </c>
    </row>
    <row r="5" ht="14.25">
      <c r="A5" s="236" t="s">
        <v>91</v>
      </c>
    </row>
    <row r="6" ht="14.25">
      <c r="A6" s="236" t="s">
        <v>89</v>
      </c>
    </row>
    <row r="7" ht="14.25">
      <c r="A7" s="236" t="s">
        <v>90</v>
      </c>
    </row>
    <row r="9" ht="14.25">
      <c r="A9" s="236" t="s">
        <v>93</v>
      </c>
    </row>
    <row r="11" spans="1:3" ht="14.25">
      <c r="A11" s="236" t="s">
        <v>92</v>
      </c>
      <c r="C11" s="236" t="s">
        <v>94</v>
      </c>
    </row>
    <row r="12" ht="14.25">
      <c r="C12" s="236" t="s">
        <v>150</v>
      </c>
    </row>
    <row r="13" ht="15" thickBot="1">
      <c r="C13" s="236" t="s">
        <v>95</v>
      </c>
    </row>
    <row r="14" spans="1:16" ht="15" thickBot="1" thickTop="1">
      <c r="A14" s="88"/>
      <c r="B14" s="89"/>
      <c r="C14" s="89"/>
      <c r="D14" s="89"/>
      <c r="E14" s="89"/>
      <c r="F14" s="89"/>
      <c r="G14" s="89"/>
      <c r="H14" s="89"/>
      <c r="I14" s="90"/>
      <c r="J14" s="286" t="s">
        <v>16</v>
      </c>
      <c r="K14" s="287"/>
      <c r="L14" s="288"/>
      <c r="M14" s="91"/>
      <c r="N14" s="92"/>
      <c r="O14" s="92"/>
      <c r="P14" s="92"/>
    </row>
    <row r="15" spans="1:16" ht="72.75" thickBot="1" thickTop="1">
      <c r="A15" s="93"/>
      <c r="B15" s="94" t="s">
        <v>10</v>
      </c>
      <c r="C15" s="95" t="s">
        <v>0</v>
      </c>
      <c r="D15" s="95" t="s">
        <v>1</v>
      </c>
      <c r="E15" s="94" t="s">
        <v>21</v>
      </c>
      <c r="F15" s="95" t="s">
        <v>0</v>
      </c>
      <c r="G15" s="95" t="s">
        <v>1</v>
      </c>
      <c r="H15" s="94" t="s">
        <v>22</v>
      </c>
      <c r="I15" s="96" t="s">
        <v>30</v>
      </c>
      <c r="J15" s="97" t="s">
        <v>17</v>
      </c>
      <c r="K15" s="98" t="s">
        <v>18</v>
      </c>
      <c r="L15" s="99" t="s">
        <v>19</v>
      </c>
      <c r="M15" s="100" t="s">
        <v>20</v>
      </c>
      <c r="N15" s="101" t="s">
        <v>38</v>
      </c>
      <c r="O15" s="101" t="s">
        <v>127</v>
      </c>
      <c r="P15" s="101" t="s">
        <v>128</v>
      </c>
    </row>
    <row r="16" spans="1:16" ht="14.25">
      <c r="A16" s="102" t="s">
        <v>5</v>
      </c>
      <c r="B16" s="103">
        <f>IF($K$5=0,"",$K$5-6)</f>
      </c>
      <c r="C16" s="237"/>
      <c r="D16" s="237"/>
      <c r="E16" s="237"/>
      <c r="F16" s="237"/>
      <c r="G16" s="237"/>
      <c r="H16" s="238">
        <f aca="true" t="shared" si="0" ref="H16:H22">G16-F16</f>
        <v>0</v>
      </c>
      <c r="I16" s="239">
        <f aca="true" t="shared" si="1" ref="I16:I22">IF(OR(ISTEXT(E16),ISTEXT(E16)),"Error in d6 or f6",(HOUR(E16+H16)+(MINUTE(E16+H16)/60)))</f>
        <v>0</v>
      </c>
      <c r="J16" s="106"/>
      <c r="K16" s="107"/>
      <c r="L16" s="108"/>
      <c r="M16" s="106"/>
      <c r="N16" s="107"/>
      <c r="O16" s="107"/>
      <c r="P16" s="107"/>
    </row>
    <row r="17" spans="1:16" ht="14.25">
      <c r="A17" s="110" t="s">
        <v>6</v>
      </c>
      <c r="B17" s="111">
        <f>IF($K$5=0,"",$K$5-5)</f>
      </c>
      <c r="C17" s="237"/>
      <c r="D17" s="237"/>
      <c r="E17" s="237"/>
      <c r="F17" s="237"/>
      <c r="G17" s="237"/>
      <c r="H17" s="238">
        <f t="shared" si="0"/>
        <v>0</v>
      </c>
      <c r="I17" s="239">
        <f t="shared" si="1"/>
        <v>0</v>
      </c>
      <c r="J17" s="106"/>
      <c r="K17" s="107"/>
      <c r="L17" s="108"/>
      <c r="M17" s="106"/>
      <c r="N17" s="107"/>
      <c r="O17" s="107"/>
      <c r="P17" s="107"/>
    </row>
    <row r="18" spans="1:16" ht="14.25">
      <c r="A18" s="113" t="s">
        <v>2</v>
      </c>
      <c r="B18" s="114">
        <f>IF($K$5=0,"",$K$5-4)</f>
      </c>
      <c r="C18" s="115"/>
      <c r="D18" s="115"/>
      <c r="E18" s="117"/>
      <c r="F18" s="115"/>
      <c r="G18" s="115"/>
      <c r="H18" s="117">
        <f t="shared" si="0"/>
        <v>0</v>
      </c>
      <c r="I18" s="240">
        <f t="shared" si="1"/>
        <v>0</v>
      </c>
      <c r="J18" s="120"/>
      <c r="K18" s="121"/>
      <c r="L18" s="122"/>
      <c r="M18" s="123"/>
      <c r="N18" s="124"/>
      <c r="O18" s="124">
        <v>8</v>
      </c>
      <c r="P18" s="124"/>
    </row>
    <row r="19" spans="1:16" ht="14.25">
      <c r="A19" s="113" t="s">
        <v>11</v>
      </c>
      <c r="B19" s="114">
        <f>IF($K$5=0,"",$K$5-3)</f>
      </c>
      <c r="C19" s="115"/>
      <c r="D19" s="115"/>
      <c r="E19" s="117"/>
      <c r="F19" s="115"/>
      <c r="G19" s="115"/>
      <c r="H19" s="117">
        <f t="shared" si="0"/>
        <v>0</v>
      </c>
      <c r="I19" s="240">
        <f t="shared" si="1"/>
        <v>0</v>
      </c>
      <c r="J19" s="125"/>
      <c r="K19" s="126"/>
      <c r="L19" s="127"/>
      <c r="M19" s="128"/>
      <c r="N19" s="129"/>
      <c r="O19" s="124">
        <v>8</v>
      </c>
      <c r="P19" s="124"/>
    </row>
    <row r="20" spans="1:16" ht="14.25">
      <c r="A20" s="113" t="s">
        <v>3</v>
      </c>
      <c r="B20" s="114">
        <f>IF($K$5=0,"",$K$5-2)</f>
      </c>
      <c r="C20" s="115"/>
      <c r="D20" s="115"/>
      <c r="E20" s="117"/>
      <c r="F20" s="115"/>
      <c r="G20" s="115"/>
      <c r="H20" s="117">
        <f t="shared" si="0"/>
        <v>0</v>
      </c>
      <c r="I20" s="240">
        <f t="shared" si="1"/>
        <v>0</v>
      </c>
      <c r="J20" s="125"/>
      <c r="K20" s="126"/>
      <c r="L20" s="127"/>
      <c r="M20" s="128"/>
      <c r="N20" s="129"/>
      <c r="O20" s="124">
        <v>8</v>
      </c>
      <c r="P20" s="124"/>
    </row>
    <row r="21" spans="1:16" ht="14.25">
      <c r="A21" s="113" t="s">
        <v>12</v>
      </c>
      <c r="B21" s="114">
        <f>IF($K$5=0,"",$K$5-1)</f>
      </c>
      <c r="C21" s="115"/>
      <c r="D21" s="115"/>
      <c r="E21" s="117"/>
      <c r="F21" s="115"/>
      <c r="G21" s="115"/>
      <c r="H21" s="117">
        <f t="shared" si="0"/>
        <v>0</v>
      </c>
      <c r="I21" s="240">
        <f t="shared" si="1"/>
        <v>0</v>
      </c>
      <c r="J21" s="125"/>
      <c r="K21" s="126"/>
      <c r="L21" s="127"/>
      <c r="M21" s="128"/>
      <c r="N21" s="129"/>
      <c r="O21" s="124">
        <v>8</v>
      </c>
      <c r="P21" s="124"/>
    </row>
    <row r="22" spans="1:16" ht="15" thickBot="1">
      <c r="A22" s="113" t="s">
        <v>4</v>
      </c>
      <c r="B22" s="114">
        <f>IF($K$5=0,"",$K$5-0)</f>
      </c>
      <c r="C22" s="115"/>
      <c r="D22" s="115"/>
      <c r="E22" s="117"/>
      <c r="F22" s="115"/>
      <c r="G22" s="115"/>
      <c r="H22" s="117">
        <f t="shared" si="0"/>
        <v>0</v>
      </c>
      <c r="I22" s="240">
        <f t="shared" si="1"/>
        <v>0</v>
      </c>
      <c r="J22" s="241"/>
      <c r="K22" s="242"/>
      <c r="L22" s="243"/>
      <c r="M22" s="244"/>
      <c r="N22" s="245"/>
      <c r="O22" s="124">
        <v>8</v>
      </c>
      <c r="P22" s="124"/>
    </row>
    <row r="23" spans="1:16" ht="14.25">
      <c r="A23" s="130" t="s">
        <v>34</v>
      </c>
      <c r="B23" s="131"/>
      <c r="C23" s="132"/>
      <c r="D23" s="132"/>
      <c r="E23" s="133"/>
      <c r="F23" s="132" t="s">
        <v>35</v>
      </c>
      <c r="G23" s="132"/>
      <c r="H23" s="133"/>
      <c r="I23" s="134">
        <f aca="true" t="shared" si="2" ref="I23:P23">SUM(I16:I22)</f>
        <v>0</v>
      </c>
      <c r="J23" s="246">
        <f t="shared" si="2"/>
        <v>0</v>
      </c>
      <c r="K23" s="247">
        <f t="shared" si="2"/>
        <v>0</v>
      </c>
      <c r="L23" s="247">
        <f t="shared" si="2"/>
        <v>0</v>
      </c>
      <c r="M23" s="248">
        <f t="shared" si="2"/>
        <v>0</v>
      </c>
      <c r="N23" s="249">
        <f t="shared" si="2"/>
        <v>0</v>
      </c>
      <c r="O23" s="249">
        <f t="shared" si="2"/>
        <v>40</v>
      </c>
      <c r="P23" s="249">
        <f t="shared" si="2"/>
        <v>0</v>
      </c>
    </row>
    <row r="24" spans="1:16" ht="48.75" customHeight="1" thickBot="1">
      <c r="A24" s="140"/>
      <c r="B24" s="141"/>
      <c r="C24" s="142"/>
      <c r="D24" s="142"/>
      <c r="E24" s="143"/>
      <c r="F24" s="142"/>
      <c r="G24" s="142"/>
      <c r="H24" s="143"/>
      <c r="I24" s="144"/>
      <c r="J24" s="289" t="s">
        <v>153</v>
      </c>
      <c r="K24" s="290"/>
      <c r="L24" s="290"/>
      <c r="M24" s="290"/>
      <c r="N24" s="291"/>
      <c r="O24" s="145"/>
      <c r="P24" s="76"/>
    </row>
    <row r="25" spans="1:16" ht="15">
      <c r="A25" s="146"/>
      <c r="B25" s="84"/>
      <c r="C25" s="147"/>
      <c r="D25" s="292" t="s">
        <v>36</v>
      </c>
      <c r="E25" s="292"/>
      <c r="F25" s="292"/>
      <c r="G25" s="292"/>
      <c r="H25" s="232"/>
      <c r="I25" s="148">
        <f>SUM(I23:P23)</f>
        <v>40</v>
      </c>
      <c r="J25" s="149"/>
      <c r="K25" s="149"/>
      <c r="L25" s="149"/>
      <c r="M25" s="149"/>
      <c r="N25" s="150"/>
      <c r="O25" s="150"/>
      <c r="P25" s="76"/>
    </row>
    <row r="26" spans="1:17" ht="15">
      <c r="A26" s="147"/>
      <c r="B26" s="147"/>
      <c r="C26" s="76"/>
      <c r="D26" s="250"/>
      <c r="E26" s="251"/>
      <c r="F26" s="250"/>
      <c r="G26" s="231" t="s">
        <v>32</v>
      </c>
      <c r="H26" s="251"/>
      <c r="I26" s="181">
        <f>IF(I23&gt;=40,(B42+J23+K23+L23+M23+N23+O23+P23),(I23+J23+K23+L23+M23+N23+O23+P23))</f>
        <v>40</v>
      </c>
      <c r="J26" s="17"/>
      <c r="K26" s="254"/>
      <c r="L26" s="256" t="s">
        <v>152</v>
      </c>
      <c r="M26" s="257"/>
      <c r="N26" s="258"/>
      <c r="O26" s="258"/>
      <c r="P26" s="259"/>
      <c r="Q26" s="1"/>
    </row>
    <row r="27" spans="1:17" ht="15">
      <c r="A27" s="147"/>
      <c r="B27" s="147"/>
      <c r="C27" s="76"/>
      <c r="D27" s="182"/>
      <c r="E27" s="182"/>
      <c r="F27" s="182"/>
      <c r="G27" s="183" t="s">
        <v>33</v>
      </c>
      <c r="H27" s="252"/>
      <c r="I27" s="180" t="str">
        <f>IF(I23&gt;40,I23-40,"0.00")</f>
        <v>0.00</v>
      </c>
      <c r="J27" s="17"/>
      <c r="K27" s="255"/>
      <c r="L27" s="260" t="s">
        <v>146</v>
      </c>
      <c r="M27" s="261"/>
      <c r="N27" s="262"/>
      <c r="O27" s="262"/>
      <c r="P27" s="263"/>
      <c r="Q27" s="1"/>
    </row>
    <row r="28" spans="1:16" ht="15">
      <c r="A28" s="147"/>
      <c r="B28" s="147"/>
      <c r="C28" s="76"/>
      <c r="D28" s="76"/>
      <c r="E28" s="84"/>
      <c r="F28" s="232"/>
      <c r="G28" s="232"/>
      <c r="H28" s="232"/>
      <c r="I28" s="148"/>
      <c r="J28" s="151"/>
      <c r="K28" s="151"/>
      <c r="L28" s="151"/>
      <c r="M28" s="151"/>
      <c r="N28" s="150"/>
      <c r="O28" s="76"/>
      <c r="P28" s="76"/>
    </row>
    <row r="30" spans="1:3" ht="14.25">
      <c r="A30" s="236" t="s">
        <v>96</v>
      </c>
      <c r="C30" s="236" t="s">
        <v>97</v>
      </c>
    </row>
    <row r="31" ht="15" thickBot="1">
      <c r="C31" s="236" t="s">
        <v>98</v>
      </c>
    </row>
    <row r="32" spans="1:16" ht="15" thickBot="1" thickTop="1">
      <c r="A32" s="88"/>
      <c r="B32" s="89"/>
      <c r="C32" s="89"/>
      <c r="D32" s="89"/>
      <c r="E32" s="89"/>
      <c r="F32" s="89"/>
      <c r="G32" s="89"/>
      <c r="H32" s="89"/>
      <c r="I32" s="90"/>
      <c r="J32" s="286" t="s">
        <v>16</v>
      </c>
      <c r="K32" s="287"/>
      <c r="L32" s="288"/>
      <c r="M32" s="91"/>
      <c r="N32" s="92"/>
      <c r="O32" s="92"/>
      <c r="P32" s="92"/>
    </row>
    <row r="33" spans="1:16" ht="72.75" thickBot="1" thickTop="1">
      <c r="A33" s="93"/>
      <c r="B33" s="94" t="s">
        <v>10</v>
      </c>
      <c r="C33" s="95" t="s">
        <v>0</v>
      </c>
      <c r="D33" s="95" t="s">
        <v>1</v>
      </c>
      <c r="E33" s="94" t="s">
        <v>21</v>
      </c>
      <c r="F33" s="95" t="s">
        <v>0</v>
      </c>
      <c r="G33" s="95" t="s">
        <v>1</v>
      </c>
      <c r="H33" s="94" t="s">
        <v>22</v>
      </c>
      <c r="I33" s="96" t="s">
        <v>30</v>
      </c>
      <c r="J33" s="97" t="s">
        <v>17</v>
      </c>
      <c r="K33" s="98" t="s">
        <v>18</v>
      </c>
      <c r="L33" s="99" t="s">
        <v>19</v>
      </c>
      <c r="M33" s="100" t="s">
        <v>20</v>
      </c>
      <c r="N33" s="101" t="s">
        <v>38</v>
      </c>
      <c r="O33" s="101" t="s">
        <v>127</v>
      </c>
      <c r="P33" s="101" t="s">
        <v>128</v>
      </c>
    </row>
    <row r="34" spans="1:16" ht="14.25">
      <c r="A34" s="102" t="s">
        <v>5</v>
      </c>
      <c r="B34" s="103">
        <f>IF($K$5=0,"",$K$5-6)</f>
      </c>
      <c r="C34" s="237"/>
      <c r="D34" s="237"/>
      <c r="E34" s="237"/>
      <c r="F34" s="237"/>
      <c r="G34" s="237"/>
      <c r="H34" s="238">
        <f aca="true" t="shared" si="3" ref="H34:H40">G34-F34</f>
        <v>0</v>
      </c>
      <c r="I34" s="239">
        <f>IF(OR(ISTEXT(E34),ISTEXT(E34)),"Error in d6 or f6",(HOUR(E34+H34)+(MINUTE(E34+H34)/60)))</f>
        <v>0</v>
      </c>
      <c r="J34" s="106"/>
      <c r="K34" s="107"/>
      <c r="L34" s="108"/>
      <c r="M34" s="106"/>
      <c r="N34" s="107"/>
      <c r="O34" s="107"/>
      <c r="P34" s="107"/>
    </row>
    <row r="35" spans="1:16" ht="14.25">
      <c r="A35" s="110" t="s">
        <v>6</v>
      </c>
      <c r="B35" s="111">
        <f>IF($K$5=0,"",$K$5-5)</f>
      </c>
      <c r="C35" s="237"/>
      <c r="D35" s="237"/>
      <c r="E35" s="237"/>
      <c r="F35" s="237"/>
      <c r="G35" s="237"/>
      <c r="H35" s="238">
        <f t="shared" si="3"/>
        <v>0</v>
      </c>
      <c r="I35" s="239">
        <f>IF(OR(ISTEXT(E35),ISTEXT(E35)),"Error in d6 or f6",(HOUR(E35+H35)+(MINUTE(E35+H35)/60)))</f>
        <v>0</v>
      </c>
      <c r="J35" s="106"/>
      <c r="K35" s="107"/>
      <c r="L35" s="108"/>
      <c r="M35" s="106"/>
      <c r="N35" s="107"/>
      <c r="O35" s="107"/>
      <c r="P35" s="107"/>
    </row>
    <row r="36" spans="1:16" ht="14.25">
      <c r="A36" s="113" t="s">
        <v>2</v>
      </c>
      <c r="B36" s="114">
        <f>IF($K$5=0,"",$K$5-4)</f>
      </c>
      <c r="C36" s="115">
        <v>0.333333333333333</v>
      </c>
      <c r="D36" s="115">
        <v>0.416666666666667</v>
      </c>
      <c r="E36" s="117"/>
      <c r="F36" s="115"/>
      <c r="G36" s="115"/>
      <c r="H36" s="117">
        <f t="shared" si="3"/>
        <v>0</v>
      </c>
      <c r="I36" s="240">
        <v>2</v>
      </c>
      <c r="J36" s="120"/>
      <c r="K36" s="121">
        <v>0.64</v>
      </c>
      <c r="L36" s="122"/>
      <c r="M36" s="123"/>
      <c r="N36" s="124"/>
      <c r="O36" s="124"/>
      <c r="P36" s="124">
        <v>5.36</v>
      </c>
    </row>
    <row r="37" spans="1:16" ht="14.25">
      <c r="A37" s="113" t="s">
        <v>11</v>
      </c>
      <c r="B37" s="114">
        <f>IF($K$5=0,"",$K$5-3)</f>
      </c>
      <c r="C37" s="115">
        <v>0.333333333333333</v>
      </c>
      <c r="D37" s="115">
        <v>0.416666666666667</v>
      </c>
      <c r="E37" s="117"/>
      <c r="F37" s="115"/>
      <c r="G37" s="115"/>
      <c r="H37" s="117">
        <f t="shared" si="3"/>
        <v>0</v>
      </c>
      <c r="I37" s="240">
        <v>2</v>
      </c>
      <c r="J37" s="125"/>
      <c r="K37" s="121">
        <v>0.64</v>
      </c>
      <c r="L37" s="127"/>
      <c r="M37" s="128"/>
      <c r="N37" s="129"/>
      <c r="O37" s="124"/>
      <c r="P37" s="124">
        <v>5.36</v>
      </c>
    </row>
    <row r="38" spans="1:16" ht="14.25">
      <c r="A38" s="113" t="s">
        <v>3</v>
      </c>
      <c r="B38" s="114">
        <f>IF($K$5=0,"",$K$5-2)</f>
      </c>
      <c r="C38" s="115">
        <v>0.333333333333333</v>
      </c>
      <c r="D38" s="115">
        <v>0.416666666666667</v>
      </c>
      <c r="E38" s="117"/>
      <c r="F38" s="115"/>
      <c r="G38" s="115"/>
      <c r="H38" s="117">
        <f t="shared" si="3"/>
        <v>0</v>
      </c>
      <c r="I38" s="240">
        <v>2</v>
      </c>
      <c r="J38" s="125"/>
      <c r="K38" s="121">
        <v>0.64</v>
      </c>
      <c r="L38" s="127"/>
      <c r="M38" s="128"/>
      <c r="N38" s="129"/>
      <c r="O38" s="124"/>
      <c r="P38" s="124">
        <v>5.36</v>
      </c>
    </row>
    <row r="39" spans="1:16" ht="14.25">
      <c r="A39" s="113" t="s">
        <v>12</v>
      </c>
      <c r="B39" s="114">
        <f>IF($K$5=0,"",$K$5-1)</f>
      </c>
      <c r="C39" s="115">
        <v>0.333333333333333</v>
      </c>
      <c r="D39" s="115">
        <v>0.416666666666667</v>
      </c>
      <c r="E39" s="117"/>
      <c r="F39" s="115"/>
      <c r="G39" s="115"/>
      <c r="H39" s="117">
        <f t="shared" si="3"/>
        <v>0</v>
      </c>
      <c r="I39" s="240">
        <v>2</v>
      </c>
      <c r="J39" s="125"/>
      <c r="K39" s="121">
        <v>0.64</v>
      </c>
      <c r="L39" s="127"/>
      <c r="M39" s="128"/>
      <c r="N39" s="129"/>
      <c r="O39" s="124"/>
      <c r="P39" s="124">
        <v>5.36</v>
      </c>
    </row>
    <row r="40" spans="1:16" ht="15" thickBot="1">
      <c r="A40" s="113" t="s">
        <v>4</v>
      </c>
      <c r="B40" s="114">
        <f>IF($K$5=0,"",$K$5-0)</f>
      </c>
      <c r="C40" s="115">
        <v>0.333333333333333</v>
      </c>
      <c r="D40" s="115">
        <v>0.416666666666667</v>
      </c>
      <c r="E40" s="117"/>
      <c r="F40" s="115"/>
      <c r="G40" s="115"/>
      <c r="H40" s="117">
        <f t="shared" si="3"/>
        <v>0</v>
      </c>
      <c r="I40" s="240">
        <v>2</v>
      </c>
      <c r="J40" s="241"/>
      <c r="K40" s="121">
        <v>0.64</v>
      </c>
      <c r="L40" s="243"/>
      <c r="M40" s="244"/>
      <c r="N40" s="245"/>
      <c r="O40" s="124"/>
      <c r="P40" s="124">
        <v>5.36</v>
      </c>
    </row>
    <row r="41" spans="1:16" ht="14.25">
      <c r="A41" s="130" t="s">
        <v>34</v>
      </c>
      <c r="B41" s="131"/>
      <c r="C41" s="132"/>
      <c r="D41" s="132"/>
      <c r="E41" s="133"/>
      <c r="F41" s="132" t="s">
        <v>35</v>
      </c>
      <c r="G41" s="132"/>
      <c r="H41" s="133"/>
      <c r="I41" s="134">
        <f aca="true" t="shared" si="4" ref="I41:P41">SUM(I34:I40)</f>
        <v>10</v>
      </c>
      <c r="J41" s="246">
        <f t="shared" si="4"/>
        <v>0</v>
      </c>
      <c r="K41" s="247">
        <f t="shared" si="4"/>
        <v>3.2</v>
      </c>
      <c r="L41" s="247">
        <f t="shared" si="4"/>
        <v>0</v>
      </c>
      <c r="M41" s="248">
        <f t="shared" si="4"/>
        <v>0</v>
      </c>
      <c r="N41" s="249">
        <f t="shared" si="4"/>
        <v>0</v>
      </c>
      <c r="O41" s="249">
        <f t="shared" si="4"/>
        <v>0</v>
      </c>
      <c r="P41" s="249">
        <f t="shared" si="4"/>
        <v>26.8</v>
      </c>
    </row>
    <row r="42" spans="1:16" ht="49.5" customHeight="1" thickBot="1">
      <c r="A42" s="140"/>
      <c r="B42" s="141"/>
      <c r="C42" s="142"/>
      <c r="D42" s="142"/>
      <c r="E42" s="143"/>
      <c r="F42" s="142"/>
      <c r="G42" s="142"/>
      <c r="H42" s="143"/>
      <c r="I42" s="144"/>
      <c r="J42" s="289" t="s">
        <v>154</v>
      </c>
      <c r="K42" s="290"/>
      <c r="L42" s="290"/>
      <c r="M42" s="290"/>
      <c r="N42" s="291"/>
      <c r="O42" s="145"/>
      <c r="P42" s="76"/>
    </row>
    <row r="43" spans="1:16" ht="15">
      <c r="A43" s="146"/>
      <c r="B43" s="84"/>
      <c r="C43" s="147"/>
      <c r="D43" s="292" t="s">
        <v>36</v>
      </c>
      <c r="E43" s="292"/>
      <c r="F43" s="292"/>
      <c r="G43" s="292"/>
      <c r="H43" s="232"/>
      <c r="I43" s="148">
        <f>SUM(I41:P41)</f>
        <v>40</v>
      </c>
      <c r="J43" s="149"/>
      <c r="K43" s="149"/>
      <c r="L43" s="149"/>
      <c r="M43" s="149"/>
      <c r="N43" s="150"/>
      <c r="O43" s="150"/>
      <c r="P43" s="76"/>
    </row>
    <row r="44" spans="1:17" ht="15">
      <c r="A44" s="147"/>
      <c r="B44" s="147"/>
      <c r="C44" s="76"/>
      <c r="D44" s="250"/>
      <c r="E44" s="251"/>
      <c r="F44" s="250"/>
      <c r="G44" s="231" t="s">
        <v>32</v>
      </c>
      <c r="H44" s="251"/>
      <c r="I44" s="181">
        <f>IF(I41&gt;=40,(B61+J41+K41+L41+M41+N41+O41+P41),(I41+J41+K41+L41+M41+N41+O41+P41))</f>
        <v>40</v>
      </c>
      <c r="J44" s="17"/>
      <c r="K44" s="254"/>
      <c r="L44" s="256" t="s">
        <v>152</v>
      </c>
      <c r="M44" s="257"/>
      <c r="N44" s="258"/>
      <c r="O44" s="258"/>
      <c r="P44" s="259"/>
      <c r="Q44" s="1"/>
    </row>
    <row r="45" spans="1:17" ht="15">
      <c r="A45" s="147"/>
      <c r="B45" s="147"/>
      <c r="C45" s="76"/>
      <c r="D45" s="182"/>
      <c r="E45" s="182"/>
      <c r="F45" s="182"/>
      <c r="G45" s="183" t="s">
        <v>33</v>
      </c>
      <c r="H45" s="252"/>
      <c r="I45" s="180" t="str">
        <f>IF(I41&gt;40,I41-40,"0.00")</f>
        <v>0.00</v>
      </c>
      <c r="J45" s="17"/>
      <c r="K45" s="255"/>
      <c r="L45" s="260" t="s">
        <v>146</v>
      </c>
      <c r="M45" s="261"/>
      <c r="N45" s="262"/>
      <c r="O45" s="262"/>
      <c r="P45" s="263"/>
      <c r="Q45" s="1"/>
    </row>
    <row r="46" ht="15"/>
    <row r="48" spans="1:3" ht="14.25">
      <c r="A48" s="236" t="s">
        <v>99</v>
      </c>
      <c r="C48" s="236" t="s">
        <v>151</v>
      </c>
    </row>
    <row r="49" ht="14.25">
      <c r="C49" s="236" t="s">
        <v>100</v>
      </c>
    </row>
    <row r="50" ht="15" thickBot="1">
      <c r="C50" s="236" t="s">
        <v>101</v>
      </c>
    </row>
    <row r="51" spans="1:16" ht="15" thickBot="1" thickTop="1">
      <c r="A51" s="88"/>
      <c r="B51" s="89"/>
      <c r="C51" s="89"/>
      <c r="D51" s="89"/>
      <c r="E51" s="89"/>
      <c r="F51" s="89"/>
      <c r="G51" s="89"/>
      <c r="H51" s="89"/>
      <c r="I51" s="90"/>
      <c r="J51" s="286" t="s">
        <v>16</v>
      </c>
      <c r="K51" s="287"/>
      <c r="L51" s="288"/>
      <c r="M51" s="91"/>
      <c r="N51" s="92"/>
      <c r="O51" s="92"/>
      <c r="P51" s="92"/>
    </row>
    <row r="52" spans="1:16" ht="72.75" thickBot="1" thickTop="1">
      <c r="A52" s="93"/>
      <c r="B52" s="94" t="s">
        <v>10</v>
      </c>
      <c r="C52" s="95" t="s">
        <v>0</v>
      </c>
      <c r="D52" s="95" t="s">
        <v>1</v>
      </c>
      <c r="E52" s="94" t="s">
        <v>21</v>
      </c>
      <c r="F52" s="95" t="s">
        <v>0</v>
      </c>
      <c r="G52" s="95" t="s">
        <v>1</v>
      </c>
      <c r="H52" s="94" t="s">
        <v>22</v>
      </c>
      <c r="I52" s="96" t="s">
        <v>30</v>
      </c>
      <c r="J52" s="97" t="s">
        <v>17</v>
      </c>
      <c r="K52" s="98" t="s">
        <v>18</v>
      </c>
      <c r="L52" s="99" t="s">
        <v>19</v>
      </c>
      <c r="M52" s="100" t="s">
        <v>20</v>
      </c>
      <c r="N52" s="101" t="s">
        <v>38</v>
      </c>
      <c r="O52" s="101" t="s">
        <v>127</v>
      </c>
      <c r="P52" s="101" t="s">
        <v>128</v>
      </c>
    </row>
    <row r="53" spans="1:16" ht="14.25">
      <c r="A53" s="102" t="s">
        <v>5</v>
      </c>
      <c r="B53" s="103">
        <f>IF($K$5=0,"",$K$5-6)</f>
      </c>
      <c r="C53" s="237"/>
      <c r="D53" s="237"/>
      <c r="E53" s="237"/>
      <c r="F53" s="237"/>
      <c r="G53" s="237"/>
      <c r="H53" s="238">
        <f>G53-F53</f>
        <v>0</v>
      </c>
      <c r="I53" s="239">
        <f>IF(OR(ISTEXT(E53),ISTEXT(E53)),"Error in d6 or f6",(HOUR(E53+H53)+(MINUTE(E53+H53)/60)))</f>
        <v>0</v>
      </c>
      <c r="J53" s="106"/>
      <c r="K53" s="107"/>
      <c r="L53" s="108"/>
      <c r="M53" s="106"/>
      <c r="N53" s="107"/>
      <c r="O53" s="107"/>
      <c r="P53" s="107"/>
    </row>
    <row r="54" spans="1:16" ht="14.25">
      <c r="A54" s="110" t="s">
        <v>6</v>
      </c>
      <c r="B54" s="111">
        <f>IF($K$5=0,"",$K$5-5)</f>
      </c>
      <c r="C54" s="237"/>
      <c r="D54" s="237"/>
      <c r="E54" s="237"/>
      <c r="F54" s="237"/>
      <c r="G54" s="237"/>
      <c r="H54" s="238">
        <f>G54-F54</f>
        <v>0</v>
      </c>
      <c r="I54" s="239">
        <f>IF(OR(ISTEXT(E54),ISTEXT(E54)),"Error in d6 or f6",(HOUR(E54+H54)+(MINUTE(E54+H54)/60)))</f>
        <v>0</v>
      </c>
      <c r="J54" s="106"/>
      <c r="K54" s="107"/>
      <c r="L54" s="108"/>
      <c r="M54" s="106"/>
      <c r="N54" s="107"/>
      <c r="O54" s="107"/>
      <c r="P54" s="107"/>
    </row>
    <row r="55" spans="1:16" ht="14.25">
      <c r="A55" s="113" t="s">
        <v>2</v>
      </c>
      <c r="B55" s="114">
        <f>IF($K$5=0,"",$K$5-4)</f>
      </c>
      <c r="C55" s="115">
        <v>0.333333333333333</v>
      </c>
      <c r="D55" s="115">
        <v>0.5</v>
      </c>
      <c r="E55" s="117"/>
      <c r="F55" s="115">
        <v>0.541666666666667</v>
      </c>
      <c r="G55" s="115">
        <v>0.6875</v>
      </c>
      <c r="H55" s="117">
        <f>G55-F55</f>
        <v>0.14583333333333304</v>
      </c>
      <c r="I55" s="240">
        <v>8</v>
      </c>
      <c r="J55" s="120"/>
      <c r="K55" s="121"/>
      <c r="L55" s="122"/>
      <c r="M55" s="123"/>
      <c r="N55" s="124"/>
      <c r="O55" s="124"/>
      <c r="P55" s="124"/>
    </row>
    <row r="56" spans="1:16" ht="14.25">
      <c r="A56" s="113" t="s">
        <v>11</v>
      </c>
      <c r="B56" s="114">
        <f>IF($K$5=0,"",$K$5-3)</f>
      </c>
      <c r="C56" s="115"/>
      <c r="D56" s="115"/>
      <c r="E56" s="117"/>
      <c r="F56" s="115"/>
      <c r="G56" s="115"/>
      <c r="H56" s="117">
        <f>G56-F56</f>
        <v>0</v>
      </c>
      <c r="I56" s="240"/>
      <c r="J56" s="125"/>
      <c r="K56" s="121">
        <v>2.64</v>
      </c>
      <c r="L56" s="127"/>
      <c r="M56" s="128"/>
      <c r="N56" s="129"/>
      <c r="O56" s="124"/>
      <c r="P56" s="124">
        <v>5.36</v>
      </c>
    </row>
    <row r="57" spans="1:16" ht="14.25">
      <c r="A57" s="113" t="s">
        <v>3</v>
      </c>
      <c r="B57" s="114">
        <f>IF($K$5=0,"",$K$5-2)</f>
      </c>
      <c r="C57" s="115">
        <v>0.333333333333333</v>
      </c>
      <c r="D57" s="115">
        <v>0.5</v>
      </c>
      <c r="E57" s="117"/>
      <c r="F57" s="115">
        <v>0.541666666666667</v>
      </c>
      <c r="G57" s="115">
        <v>0.6875</v>
      </c>
      <c r="H57" s="117">
        <f>G57-F57</f>
        <v>0.14583333333333304</v>
      </c>
      <c r="I57" s="240">
        <v>8</v>
      </c>
      <c r="J57" s="125"/>
      <c r="K57" s="121"/>
      <c r="L57" s="127"/>
      <c r="M57" s="128"/>
      <c r="N57" s="129"/>
      <c r="O57" s="124"/>
      <c r="P57" s="124"/>
    </row>
    <row r="58" spans="1:16" ht="14.25">
      <c r="A58" s="113" t="s">
        <v>12</v>
      </c>
      <c r="B58" s="114">
        <f>IF($K$5=0,"",$K$5-1)</f>
      </c>
      <c r="C58" s="115"/>
      <c r="D58" s="115"/>
      <c r="E58" s="117"/>
      <c r="F58" s="115"/>
      <c r="G58" s="115"/>
      <c r="H58" s="117"/>
      <c r="I58" s="240"/>
      <c r="J58" s="125"/>
      <c r="K58" s="121">
        <v>2.64</v>
      </c>
      <c r="L58" s="127"/>
      <c r="M58" s="128"/>
      <c r="N58" s="129"/>
      <c r="O58" s="124"/>
      <c r="P58" s="124">
        <v>5.36</v>
      </c>
    </row>
    <row r="59" spans="1:16" ht="15" thickBot="1">
      <c r="A59" s="113" t="s">
        <v>4</v>
      </c>
      <c r="B59" s="114">
        <f>IF($K$5=0,"",$K$5-0)</f>
      </c>
      <c r="C59" s="115"/>
      <c r="D59" s="115"/>
      <c r="E59" s="117"/>
      <c r="F59" s="115"/>
      <c r="G59" s="115"/>
      <c r="H59" s="117"/>
      <c r="I59" s="240"/>
      <c r="J59" s="241">
        <v>8</v>
      </c>
      <c r="K59" s="121"/>
      <c r="L59" s="243"/>
      <c r="M59" s="244"/>
      <c r="N59" s="245"/>
      <c r="O59" s="124"/>
      <c r="P59" s="124"/>
    </row>
    <row r="60" spans="1:16" ht="14.25">
      <c r="A60" s="130" t="s">
        <v>34</v>
      </c>
      <c r="B60" s="131"/>
      <c r="C60" s="132"/>
      <c r="D60" s="132"/>
      <c r="E60" s="133"/>
      <c r="F60" s="132" t="s">
        <v>35</v>
      </c>
      <c r="G60" s="132"/>
      <c r="H60" s="133"/>
      <c r="I60" s="134">
        <f aca="true" t="shared" si="5" ref="I60:P60">SUM(I53:I59)</f>
        <v>16</v>
      </c>
      <c r="J60" s="246">
        <f t="shared" si="5"/>
        <v>8</v>
      </c>
      <c r="K60" s="247">
        <f t="shared" si="5"/>
        <v>5.28</v>
      </c>
      <c r="L60" s="247">
        <f t="shared" si="5"/>
        <v>0</v>
      </c>
      <c r="M60" s="248">
        <f t="shared" si="5"/>
        <v>0</v>
      </c>
      <c r="N60" s="249">
        <f t="shared" si="5"/>
        <v>0</v>
      </c>
      <c r="O60" s="249">
        <f t="shared" si="5"/>
        <v>0</v>
      </c>
      <c r="P60" s="249">
        <f t="shared" si="5"/>
        <v>10.72</v>
      </c>
    </row>
    <row r="61" spans="1:16" ht="45" customHeight="1" thickBot="1">
      <c r="A61" s="140"/>
      <c r="B61" s="141"/>
      <c r="C61" s="142"/>
      <c r="D61" s="142"/>
      <c r="E61" s="143"/>
      <c r="F61" s="142"/>
      <c r="G61" s="142"/>
      <c r="H61" s="143"/>
      <c r="I61" s="144"/>
      <c r="J61" s="289" t="s">
        <v>154</v>
      </c>
      <c r="K61" s="290"/>
      <c r="L61" s="290"/>
      <c r="M61" s="290"/>
      <c r="N61" s="291"/>
      <c r="O61" s="145"/>
      <c r="P61" s="76"/>
    </row>
    <row r="62" spans="1:16" ht="15">
      <c r="A62" s="146"/>
      <c r="B62" s="84"/>
      <c r="C62" s="147"/>
      <c r="D62" s="292" t="s">
        <v>36</v>
      </c>
      <c r="E62" s="292"/>
      <c r="F62" s="292"/>
      <c r="G62" s="292"/>
      <c r="H62" s="232"/>
      <c r="I62" s="148">
        <f>SUM(I60:P60)</f>
        <v>40</v>
      </c>
      <c r="J62" s="149"/>
      <c r="K62" s="149"/>
      <c r="L62" s="149"/>
      <c r="M62" s="149"/>
      <c r="N62" s="150"/>
      <c r="O62" s="150"/>
      <c r="P62" s="76"/>
    </row>
    <row r="63" spans="1:17" ht="15">
      <c r="A63" s="147"/>
      <c r="B63" s="147"/>
      <c r="C63" s="76"/>
      <c r="D63" s="250"/>
      <c r="E63" s="251"/>
      <c r="F63" s="250"/>
      <c r="G63" s="231" t="s">
        <v>32</v>
      </c>
      <c r="H63" s="251"/>
      <c r="I63" s="181">
        <f>IF(I60&gt;=40,(B79+J60+K60+L60+M60+N60+O60+P60),(I60+J60+K60+L60+M60+N60+O60+P60))</f>
        <v>40</v>
      </c>
      <c r="J63" s="17"/>
      <c r="K63" s="254"/>
      <c r="L63" s="256" t="s">
        <v>152</v>
      </c>
      <c r="M63" s="257"/>
      <c r="N63" s="258"/>
      <c r="O63" s="258"/>
      <c r="P63" s="259"/>
      <c r="Q63" s="1"/>
    </row>
    <row r="64" spans="1:17" ht="15">
      <c r="A64" s="147"/>
      <c r="B64" s="147"/>
      <c r="C64" s="76"/>
      <c r="D64" s="182"/>
      <c r="E64" s="182"/>
      <c r="F64" s="182"/>
      <c r="G64" s="183" t="s">
        <v>33</v>
      </c>
      <c r="H64" s="252"/>
      <c r="I64" s="180" t="str">
        <f>IF(I60&gt;40,I60-40,"0.00")</f>
        <v>0.00</v>
      </c>
      <c r="J64" s="17"/>
      <c r="K64" s="255"/>
      <c r="L64" s="260" t="s">
        <v>146</v>
      </c>
      <c r="M64" s="261"/>
      <c r="N64" s="262"/>
      <c r="O64" s="262"/>
      <c r="P64" s="263"/>
      <c r="Q64" s="1"/>
    </row>
    <row r="65" ht="15"/>
    <row r="67" spans="1:3" ht="14.25">
      <c r="A67" s="236" t="s">
        <v>142</v>
      </c>
      <c r="C67" s="236" t="s">
        <v>143</v>
      </c>
    </row>
    <row r="68" ht="15" thickBot="1">
      <c r="C68" s="236" t="s">
        <v>144</v>
      </c>
    </row>
    <row r="69" spans="1:16" ht="15" thickBot="1" thickTop="1">
      <c r="A69" s="88"/>
      <c r="B69" s="89"/>
      <c r="C69" s="89"/>
      <c r="D69" s="89"/>
      <c r="E69" s="89"/>
      <c r="F69" s="89"/>
      <c r="G69" s="89"/>
      <c r="H69" s="89"/>
      <c r="I69" s="90"/>
      <c r="J69" s="286" t="s">
        <v>16</v>
      </c>
      <c r="K69" s="287"/>
      <c r="L69" s="288"/>
      <c r="M69" s="91"/>
      <c r="N69" s="92"/>
      <c r="O69" s="92"/>
      <c r="P69" s="92"/>
    </row>
    <row r="70" spans="1:16" ht="72.75" thickBot="1" thickTop="1">
      <c r="A70" s="93"/>
      <c r="B70" s="94" t="s">
        <v>10</v>
      </c>
      <c r="C70" s="95" t="s">
        <v>0</v>
      </c>
      <c r="D70" s="95" t="s">
        <v>1</v>
      </c>
      <c r="E70" s="94" t="s">
        <v>21</v>
      </c>
      <c r="F70" s="95" t="s">
        <v>0</v>
      </c>
      <c r="G70" s="95" t="s">
        <v>1</v>
      </c>
      <c r="H70" s="94" t="s">
        <v>22</v>
      </c>
      <c r="I70" s="96" t="s">
        <v>30</v>
      </c>
      <c r="J70" s="97" t="s">
        <v>17</v>
      </c>
      <c r="K70" s="98" t="s">
        <v>18</v>
      </c>
      <c r="L70" s="99" t="s">
        <v>19</v>
      </c>
      <c r="M70" s="100" t="s">
        <v>20</v>
      </c>
      <c r="N70" s="101" t="s">
        <v>38</v>
      </c>
      <c r="O70" s="101" t="s">
        <v>127</v>
      </c>
      <c r="P70" s="101" t="s">
        <v>128</v>
      </c>
    </row>
    <row r="71" spans="1:16" ht="14.25">
      <c r="A71" s="102" t="s">
        <v>5</v>
      </c>
      <c r="B71" s="103">
        <f>IF($K$5=0,"",$K$5-6)</f>
      </c>
      <c r="C71" s="237"/>
      <c r="D71" s="237"/>
      <c r="E71" s="237"/>
      <c r="F71" s="237"/>
      <c r="G71" s="237"/>
      <c r="H71" s="238">
        <f aca="true" t="shared" si="6" ref="H71:H77">G71-F71</f>
        <v>0</v>
      </c>
      <c r="I71" s="239">
        <f>IF(OR(ISTEXT(E71),ISTEXT(E71)),"Error in d6 or f6",(HOUR(E71+H71)+(MINUTE(E71+H71)/60)))</f>
        <v>0</v>
      </c>
      <c r="J71" s="106"/>
      <c r="K71" s="107"/>
      <c r="L71" s="108"/>
      <c r="M71" s="106"/>
      <c r="N71" s="107"/>
      <c r="O71" s="107"/>
      <c r="P71" s="107"/>
    </row>
    <row r="72" spans="1:16" ht="14.25">
      <c r="A72" s="110" t="s">
        <v>6</v>
      </c>
      <c r="B72" s="111">
        <f>IF($K$5=0,"",$K$5-5)</f>
      </c>
      <c r="C72" s="237"/>
      <c r="D72" s="237"/>
      <c r="E72" s="237"/>
      <c r="F72" s="237"/>
      <c r="G72" s="237"/>
      <c r="H72" s="238">
        <f t="shared" si="6"/>
        <v>0</v>
      </c>
      <c r="I72" s="239">
        <f>IF(OR(ISTEXT(E72),ISTEXT(E72)),"Error in d6 or f6",(HOUR(E72+H72)+(MINUTE(E72+H72)/60)))</f>
        <v>0</v>
      </c>
      <c r="J72" s="106"/>
      <c r="K72" s="107"/>
      <c r="L72" s="108"/>
      <c r="M72" s="106"/>
      <c r="N72" s="107"/>
      <c r="O72" s="107"/>
      <c r="P72" s="107"/>
    </row>
    <row r="73" spans="1:16" ht="14.25">
      <c r="A73" s="113" t="s">
        <v>2</v>
      </c>
      <c r="B73" s="114">
        <f>IF($K$5=0,"",$K$5-4)</f>
      </c>
      <c r="C73" s="115"/>
      <c r="D73" s="115"/>
      <c r="E73" s="117"/>
      <c r="F73" s="115"/>
      <c r="G73" s="115"/>
      <c r="H73" s="117">
        <f t="shared" si="6"/>
        <v>0</v>
      </c>
      <c r="I73" s="240"/>
      <c r="J73" s="120"/>
      <c r="K73" s="121">
        <v>2.64</v>
      </c>
      <c r="L73" s="122"/>
      <c r="M73" s="123"/>
      <c r="N73" s="124"/>
      <c r="O73" s="124"/>
      <c r="P73" s="124">
        <v>5.36</v>
      </c>
    </row>
    <row r="74" spans="1:16" ht="14.25">
      <c r="A74" s="113" t="s">
        <v>11</v>
      </c>
      <c r="B74" s="114">
        <f>IF($K$5=0,"",$K$5-3)</f>
      </c>
      <c r="C74" s="115"/>
      <c r="D74" s="115"/>
      <c r="E74" s="117"/>
      <c r="F74" s="115"/>
      <c r="G74" s="115"/>
      <c r="H74" s="117">
        <f t="shared" si="6"/>
        <v>0</v>
      </c>
      <c r="I74" s="240"/>
      <c r="J74" s="125"/>
      <c r="K74" s="121">
        <v>2.64</v>
      </c>
      <c r="L74" s="127"/>
      <c r="M74" s="128"/>
      <c r="N74" s="129"/>
      <c r="O74" s="124"/>
      <c r="P74" s="124">
        <v>5.36</v>
      </c>
    </row>
    <row r="75" spans="1:16" ht="14.25">
      <c r="A75" s="113" t="s">
        <v>3</v>
      </c>
      <c r="B75" s="114">
        <f>IF($K$5=0,"",$K$5-2)</f>
      </c>
      <c r="C75" s="115"/>
      <c r="D75" s="115"/>
      <c r="E75" s="117"/>
      <c r="F75" s="115"/>
      <c r="G75" s="115"/>
      <c r="H75" s="117">
        <f t="shared" si="6"/>
        <v>0</v>
      </c>
      <c r="I75" s="240"/>
      <c r="J75" s="125"/>
      <c r="K75" s="121">
        <v>2.64</v>
      </c>
      <c r="L75" s="127"/>
      <c r="M75" s="128"/>
      <c r="N75" s="129"/>
      <c r="O75" s="124"/>
      <c r="P75" s="124">
        <v>5.36</v>
      </c>
    </row>
    <row r="76" spans="1:16" ht="14.25">
      <c r="A76" s="113" t="s">
        <v>12</v>
      </c>
      <c r="B76" s="114">
        <f>IF($K$5=0,"",$K$5-1)</f>
      </c>
      <c r="C76" s="115"/>
      <c r="D76" s="115"/>
      <c r="E76" s="117"/>
      <c r="F76" s="115"/>
      <c r="G76" s="115"/>
      <c r="H76" s="117">
        <f t="shared" si="6"/>
        <v>0</v>
      </c>
      <c r="I76" s="240"/>
      <c r="J76" s="125"/>
      <c r="K76" s="121">
        <v>2.64</v>
      </c>
      <c r="L76" s="127"/>
      <c r="M76" s="128"/>
      <c r="N76" s="129"/>
      <c r="O76" s="124"/>
      <c r="P76" s="124">
        <v>5.36</v>
      </c>
    </row>
    <row r="77" spans="1:16" ht="15" thickBot="1">
      <c r="A77" s="113" t="s">
        <v>4</v>
      </c>
      <c r="B77" s="114">
        <f>IF($K$5=0,"",$K$5-0)</f>
      </c>
      <c r="C77" s="115"/>
      <c r="D77" s="115"/>
      <c r="E77" s="117"/>
      <c r="F77" s="115"/>
      <c r="G77" s="115"/>
      <c r="H77" s="117">
        <f t="shared" si="6"/>
        <v>0</v>
      </c>
      <c r="I77" s="240"/>
      <c r="J77" s="241"/>
      <c r="K77" s="121">
        <v>2.64</v>
      </c>
      <c r="L77" s="243"/>
      <c r="M77" s="244"/>
      <c r="N77" s="245"/>
      <c r="O77" s="124"/>
      <c r="P77" s="124">
        <v>5.36</v>
      </c>
    </row>
    <row r="78" spans="1:16" ht="14.25">
      <c r="A78" s="130" t="s">
        <v>34</v>
      </c>
      <c r="B78" s="131"/>
      <c r="C78" s="132"/>
      <c r="D78" s="132"/>
      <c r="E78" s="133"/>
      <c r="F78" s="132" t="s">
        <v>35</v>
      </c>
      <c r="G78" s="132"/>
      <c r="H78" s="133"/>
      <c r="I78" s="134">
        <f aca="true" t="shared" si="7" ref="I78:P78">SUM(I71:I77)</f>
        <v>0</v>
      </c>
      <c r="J78" s="246">
        <f t="shared" si="7"/>
        <v>0</v>
      </c>
      <c r="K78" s="247">
        <f t="shared" si="7"/>
        <v>13.200000000000001</v>
      </c>
      <c r="L78" s="247">
        <f t="shared" si="7"/>
        <v>0</v>
      </c>
      <c r="M78" s="248">
        <f t="shared" si="7"/>
        <v>0</v>
      </c>
      <c r="N78" s="249">
        <f t="shared" si="7"/>
        <v>0</v>
      </c>
      <c r="O78" s="249">
        <f t="shared" si="7"/>
        <v>0</v>
      </c>
      <c r="P78" s="249">
        <f t="shared" si="7"/>
        <v>26.8</v>
      </c>
    </row>
    <row r="79" spans="1:16" ht="49.5" customHeight="1" thickBot="1">
      <c r="A79" s="140"/>
      <c r="B79" s="141"/>
      <c r="C79" s="142"/>
      <c r="D79" s="142"/>
      <c r="E79" s="143"/>
      <c r="F79" s="142"/>
      <c r="G79" s="142"/>
      <c r="H79" s="143"/>
      <c r="I79" s="144"/>
      <c r="J79" s="289" t="s">
        <v>154</v>
      </c>
      <c r="K79" s="290"/>
      <c r="L79" s="290"/>
      <c r="M79" s="290"/>
      <c r="N79" s="291"/>
      <c r="O79" s="145"/>
      <c r="P79" s="76"/>
    </row>
    <row r="80" spans="1:16" ht="15">
      <c r="A80" s="146"/>
      <c r="B80" s="84"/>
      <c r="C80" s="147"/>
      <c r="D80" s="292" t="s">
        <v>36</v>
      </c>
      <c r="E80" s="292"/>
      <c r="F80" s="292"/>
      <c r="G80" s="292"/>
      <c r="H80" s="232"/>
      <c r="I80" s="148">
        <f>SUM(I78:P78)</f>
        <v>40</v>
      </c>
      <c r="J80" s="149"/>
      <c r="K80" s="149"/>
      <c r="L80" s="149"/>
      <c r="M80" s="149"/>
      <c r="N80" s="150"/>
      <c r="O80" s="150"/>
      <c r="P80" s="76"/>
    </row>
    <row r="81" spans="1:17" ht="15">
      <c r="A81" s="147"/>
      <c r="B81" s="147"/>
      <c r="C81" s="76"/>
      <c r="D81" s="250"/>
      <c r="E81" s="251"/>
      <c r="F81" s="250"/>
      <c r="G81" s="231" t="s">
        <v>32</v>
      </c>
      <c r="H81" s="251"/>
      <c r="I81" s="181">
        <f>IF(I78&gt;=40,(B98+J78+K78+L78+M78+N78+O78+P78),(I78+J78+K78+L78+M78+N78+O78+P78))</f>
        <v>40</v>
      </c>
      <c r="J81" s="17"/>
      <c r="K81" s="254"/>
      <c r="L81" s="256" t="s">
        <v>152</v>
      </c>
      <c r="M81" s="257"/>
      <c r="N81" s="258"/>
      <c r="O81" s="258"/>
      <c r="P81" s="259"/>
      <c r="Q81" s="1"/>
    </row>
    <row r="82" spans="1:17" ht="15">
      <c r="A82" s="147"/>
      <c r="B82" s="147"/>
      <c r="C82" s="76"/>
      <c r="D82" s="182"/>
      <c r="E82" s="182"/>
      <c r="F82" s="182"/>
      <c r="G82" s="183" t="s">
        <v>33</v>
      </c>
      <c r="H82" s="252"/>
      <c r="I82" s="180" t="str">
        <f>IF(I78&gt;40,I78-40,"0.00")</f>
        <v>0.00</v>
      </c>
      <c r="J82" s="17"/>
      <c r="K82" s="255"/>
      <c r="L82" s="260" t="s">
        <v>146</v>
      </c>
      <c r="M82" s="261"/>
      <c r="N82" s="262"/>
      <c r="O82" s="262"/>
      <c r="P82" s="263"/>
      <c r="Q82" s="1"/>
    </row>
  </sheetData>
  <sheetProtection password="F598" sheet="1"/>
  <mergeCells count="12">
    <mergeCell ref="J14:L14"/>
    <mergeCell ref="J24:N24"/>
    <mergeCell ref="D25:G25"/>
    <mergeCell ref="J32:L32"/>
    <mergeCell ref="J42:N42"/>
    <mergeCell ref="D43:G43"/>
    <mergeCell ref="J69:L69"/>
    <mergeCell ref="J79:N79"/>
    <mergeCell ref="D80:G80"/>
    <mergeCell ref="J51:L51"/>
    <mergeCell ref="J61:N61"/>
    <mergeCell ref="D62:G62"/>
  </mergeCells>
  <conditionalFormatting sqref="F18">
    <cfRule type="cellIs" priority="17" dxfId="0" operator="lessThan">
      <formula>$C$11</formula>
    </cfRule>
  </conditionalFormatting>
  <conditionalFormatting sqref="F16">
    <cfRule type="cellIs" priority="16" dxfId="1" operator="lessThan">
      <formula>$C$9</formula>
    </cfRule>
  </conditionalFormatting>
  <conditionalFormatting sqref="F17">
    <cfRule type="cellIs" priority="15" dxfId="1" operator="lessThan">
      <formula>$C$10</formula>
    </cfRule>
  </conditionalFormatting>
  <conditionalFormatting sqref="F19:F22">
    <cfRule type="cellIs" priority="14" dxfId="0" operator="lessThan">
      <formula>$C$11</formula>
    </cfRule>
  </conditionalFormatting>
  <conditionalFormatting sqref="F36">
    <cfRule type="cellIs" priority="13" dxfId="0" operator="lessThan">
      <formula>$C$11</formula>
    </cfRule>
  </conditionalFormatting>
  <conditionalFormatting sqref="F34">
    <cfRule type="cellIs" priority="12" dxfId="1" operator="lessThan">
      <formula>$C$9</formula>
    </cfRule>
  </conditionalFormatting>
  <conditionalFormatting sqref="F35">
    <cfRule type="cellIs" priority="11" dxfId="1" operator="lessThan">
      <formula>$C$10</formula>
    </cfRule>
  </conditionalFormatting>
  <conditionalFormatting sqref="F37:F40">
    <cfRule type="cellIs" priority="10" dxfId="0" operator="lessThan">
      <formula>$C$11</formula>
    </cfRule>
  </conditionalFormatting>
  <conditionalFormatting sqref="F55">
    <cfRule type="cellIs" priority="9" dxfId="0" operator="lessThan">
      <formula>$C$11</formula>
    </cfRule>
  </conditionalFormatting>
  <conditionalFormatting sqref="F53">
    <cfRule type="cellIs" priority="8" dxfId="1" operator="lessThan">
      <formula>$C$9</formula>
    </cfRule>
  </conditionalFormatting>
  <conditionalFormatting sqref="F54">
    <cfRule type="cellIs" priority="7" dxfId="1" operator="lessThan">
      <formula>$C$10</formula>
    </cfRule>
  </conditionalFormatting>
  <conditionalFormatting sqref="F56 F58:F59">
    <cfRule type="cellIs" priority="6" dxfId="0" operator="lessThan">
      <formula>$C$11</formula>
    </cfRule>
  </conditionalFormatting>
  <conditionalFormatting sqref="F57">
    <cfRule type="cellIs" priority="5" dxfId="0" operator="lessThan">
      <formula>$C$11</formula>
    </cfRule>
  </conditionalFormatting>
  <conditionalFormatting sqref="F73">
    <cfRule type="cellIs" priority="4" dxfId="0" operator="lessThan">
      <formula>$C$11</formula>
    </cfRule>
  </conditionalFormatting>
  <conditionalFormatting sqref="F71">
    <cfRule type="cellIs" priority="3" dxfId="1" operator="lessThan">
      <formula>$C$9</formula>
    </cfRule>
  </conditionalFormatting>
  <conditionalFormatting sqref="F72">
    <cfRule type="cellIs" priority="2" dxfId="1" operator="lessThan">
      <formula>$C$10</formula>
    </cfRule>
  </conditionalFormatting>
  <conditionalFormatting sqref="F74:F77">
    <cfRule type="cellIs" priority="1" dxfId="0" operator="lessThan">
      <formula>$C$11</formula>
    </cfRule>
  </conditionalFormatting>
  <dataValidations count="1">
    <dataValidation type="list" allowBlank="1" showInputMessage="1" showErrorMessage="1" sqref="C16:D22 F16:G22 F34:G40 C34:D40 C53:D59 F53:G59 F71:G77 C71:D77">
      <formula1>TimeFT1</formula1>
    </dataValidation>
  </dataValidation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6"/>
  <dimension ref="A1:H56"/>
  <sheetViews>
    <sheetView zoomScalePageLayoutView="0" workbookViewId="0" topLeftCell="A25">
      <selection activeCell="C41" sqref="C41"/>
    </sheetView>
  </sheetViews>
  <sheetFormatPr defaultColWidth="9.140625" defaultRowHeight="15"/>
  <sheetData>
    <row r="1" ht="14.25">
      <c r="A1" s="224" t="s">
        <v>131</v>
      </c>
    </row>
    <row r="2" spans="1:3" ht="14.25">
      <c r="A2" s="203" t="s">
        <v>140</v>
      </c>
      <c r="C2" s="229"/>
    </row>
    <row r="3" ht="14.25">
      <c r="A3" s="203" t="s">
        <v>103</v>
      </c>
    </row>
    <row r="4" ht="14.25">
      <c r="A4" s="203" t="s">
        <v>104</v>
      </c>
    </row>
    <row r="5" ht="14.25">
      <c r="A5" s="205" t="s">
        <v>105</v>
      </c>
    </row>
    <row r="6" spans="1:8" ht="14.25">
      <c r="A6" s="228" t="s">
        <v>130</v>
      </c>
      <c r="H6" s="227"/>
    </row>
    <row r="7" ht="14.25">
      <c r="A7" s="203"/>
    </row>
    <row r="8" ht="14.25">
      <c r="A8" s="226" t="s">
        <v>145</v>
      </c>
    </row>
    <row r="9" ht="14.25">
      <c r="A9" s="230" t="s">
        <v>133</v>
      </c>
    </row>
    <row r="10" ht="14.25">
      <c r="A10" s="203" t="s">
        <v>132</v>
      </c>
    </row>
    <row r="11" ht="14.25">
      <c r="A11" s="204" t="s">
        <v>106</v>
      </c>
    </row>
    <row r="12" ht="14.25">
      <c r="A12" s="204"/>
    </row>
    <row r="13" ht="14.25">
      <c r="A13" s="225" t="s">
        <v>107</v>
      </c>
    </row>
    <row r="14" ht="14.25">
      <c r="A14" s="203" t="s">
        <v>108</v>
      </c>
    </row>
    <row r="15" ht="14.25">
      <c r="A15" s="203" t="s">
        <v>134</v>
      </c>
    </row>
    <row r="16" ht="14.25">
      <c r="A16" s="203"/>
    </row>
    <row r="17" ht="14.25">
      <c r="A17" s="226" t="s">
        <v>138</v>
      </c>
    </row>
    <row r="18" ht="14.25">
      <c r="A18" s="203" t="s">
        <v>115</v>
      </c>
    </row>
    <row r="19" ht="14.25">
      <c r="A19" s="203" t="s">
        <v>116</v>
      </c>
    </row>
    <row r="20" ht="14.25">
      <c r="A20" s="203"/>
    </row>
    <row r="21" ht="14.25">
      <c r="A21" s="203" t="s">
        <v>117</v>
      </c>
    </row>
    <row r="22" ht="14.25">
      <c r="A22" s="203" t="s">
        <v>118</v>
      </c>
    </row>
    <row r="23" ht="14.25">
      <c r="A23" s="226" t="s">
        <v>137</v>
      </c>
    </row>
    <row r="24" ht="14.25">
      <c r="A24" s="204" t="s">
        <v>136</v>
      </c>
    </row>
    <row r="25" ht="14.25">
      <c r="A25" s="204"/>
    </row>
    <row r="26" ht="14.25">
      <c r="A26" s="203" t="s">
        <v>119</v>
      </c>
    </row>
    <row r="27" ht="14.25">
      <c r="A27" s="203"/>
    </row>
    <row r="28" ht="14.25">
      <c r="A28" s="226" t="s">
        <v>139</v>
      </c>
    </row>
    <row r="29" ht="14.25">
      <c r="A29" s="226" t="s">
        <v>141</v>
      </c>
    </row>
    <row r="30" ht="14.25">
      <c r="A30" s="203"/>
    </row>
    <row r="31" ht="14.25">
      <c r="A31" s="203" t="s">
        <v>120</v>
      </c>
    </row>
    <row r="32" ht="14.25">
      <c r="A32" s="203"/>
    </row>
    <row r="33" ht="14.25">
      <c r="A33" s="203"/>
    </row>
    <row r="34" ht="14.25">
      <c r="A34" s="203" t="s">
        <v>121</v>
      </c>
    </row>
    <row r="35" ht="14.25">
      <c r="A35" s="203" t="s">
        <v>122</v>
      </c>
    </row>
    <row r="36" ht="14.25">
      <c r="A36" s="203" t="s">
        <v>123</v>
      </c>
    </row>
    <row r="37" ht="14.25">
      <c r="A37" s="203" t="s">
        <v>124</v>
      </c>
    </row>
    <row r="38" ht="14.25">
      <c r="A38" s="203" t="s">
        <v>125</v>
      </c>
    </row>
    <row r="39" ht="14.25">
      <c r="A39" s="203" t="s">
        <v>126</v>
      </c>
    </row>
    <row r="40" ht="14.25">
      <c r="A40" s="203"/>
    </row>
    <row r="43" ht="14.25">
      <c r="A43" s="203"/>
    </row>
    <row r="44" ht="14.25">
      <c r="A44" s="203"/>
    </row>
    <row r="45" ht="14.25">
      <c r="A45" s="203"/>
    </row>
    <row r="46" spans="1:4" ht="14.25">
      <c r="A46" s="225" t="s">
        <v>135</v>
      </c>
      <c r="B46" s="2"/>
      <c r="C46" s="2"/>
      <c r="D46" s="2"/>
    </row>
    <row r="47" ht="14.25">
      <c r="A47" s="203" t="s">
        <v>109</v>
      </c>
    </row>
    <row r="48" ht="14.25">
      <c r="A48" s="203"/>
    </row>
    <row r="49" ht="14.25">
      <c r="A49" s="203" t="s">
        <v>110</v>
      </c>
    </row>
    <row r="50" ht="14.25">
      <c r="A50" s="203" t="s">
        <v>111</v>
      </c>
    </row>
    <row r="51" ht="14.25">
      <c r="A51" s="203" t="s">
        <v>112</v>
      </c>
    </row>
    <row r="52" ht="14.25">
      <c r="A52" s="203" t="s">
        <v>113</v>
      </c>
    </row>
    <row r="53" ht="14.25">
      <c r="A53" s="203" t="s">
        <v>114</v>
      </c>
    </row>
    <row r="54" ht="14.25">
      <c r="A54" s="203"/>
    </row>
    <row r="55" ht="14.25">
      <c r="A55" s="203"/>
    </row>
    <row r="56" ht="14.25">
      <c r="A56" s="203"/>
    </row>
  </sheetData>
  <sheetProtection password="F598" sheet="1"/>
  <hyperlinks>
    <hyperlink ref="A11" r:id="rId1" display="mailto:Payroll@eastcentral.edu"/>
    <hyperlink ref="A17" r:id="rId2" display="mailto:Payroll@eastcentral.edu"/>
    <hyperlink ref="A23" r:id="rId3" display="../../annette.moore/AppData/Local/Microsoft/Windows/INetCache/Content.Outlook/AppData/Local/Packages/Microsoft.MicrosoftEdge_8wekyb3d8bbwe/annette.moore/AppData/Local/Microsoft/Windows/INetCache/Content.Outlook/74OFB0I1/Payroll@eastcentral.edu"/>
    <hyperlink ref="A28" r:id="rId4" display="mailto:payroll@eastcentral.edu"/>
    <hyperlink ref="A9" r:id="rId5" display="1525878418756-178f893f-e20d"/>
    <hyperlink ref="A8" r:id="rId6" display="1525878418756-178f893f-e20d"/>
  </hyperlinks>
  <printOptions/>
  <pageMargins left="0.7" right="0.7" top="0.75" bottom="0.75" header="0.3" footer="0.3"/>
  <pageSetup horizontalDpi="600" verticalDpi="600" orientation="landscape" r:id="rId8"/>
  <drawing r:id="rId7"/>
</worksheet>
</file>

<file path=xl/worksheets/sheet5.xml><?xml version="1.0" encoding="utf-8"?>
<worksheet xmlns="http://schemas.openxmlformats.org/spreadsheetml/2006/main" xmlns:r="http://schemas.openxmlformats.org/officeDocument/2006/relationships">
  <sheetPr codeName="Sheet1">
    <pageSetUpPr fitToPage="1"/>
  </sheetPr>
  <dimension ref="A1:P41"/>
  <sheetViews>
    <sheetView zoomScale="70" zoomScaleNormal="70" zoomScalePageLayoutView="0" workbookViewId="0" topLeftCell="A1">
      <selection activeCell="A37" sqref="A37"/>
    </sheetView>
  </sheetViews>
  <sheetFormatPr defaultColWidth="9.140625" defaultRowHeight="15"/>
  <cols>
    <col min="1" max="1" width="5.140625" style="76" customWidth="1"/>
    <col min="2" max="2" width="8.57421875" style="76" customWidth="1"/>
    <col min="3" max="3" width="9.140625" style="76" customWidth="1"/>
    <col min="4" max="4" width="10.00390625" style="76" customWidth="1"/>
    <col min="5" max="5" width="9.421875" style="76" hidden="1" customWidth="1"/>
    <col min="6" max="6" width="8.8515625" style="76" customWidth="1"/>
    <col min="7" max="7" width="9.57421875" style="76" customWidth="1"/>
    <col min="8" max="8" width="8.57421875" style="76" hidden="1" customWidth="1"/>
    <col min="9" max="9" width="12.421875" style="76" customWidth="1"/>
    <col min="10" max="11" width="9.421875" style="76" customWidth="1"/>
    <col min="12" max="12" width="10.8515625" style="76" customWidth="1"/>
    <col min="13" max="13" width="9.421875" style="76" customWidth="1"/>
    <col min="14" max="14" width="14.57421875" style="76" customWidth="1"/>
    <col min="15" max="16384" width="8.8515625" style="76" customWidth="1"/>
  </cols>
  <sheetData>
    <row r="1" spans="3:14" ht="18" customHeight="1">
      <c r="C1" s="303" t="s">
        <v>37</v>
      </c>
      <c r="D1" s="303"/>
      <c r="E1" s="303"/>
      <c r="F1" s="303"/>
      <c r="G1" s="303"/>
      <c r="H1" s="303"/>
      <c r="I1" s="303"/>
      <c r="J1" s="303"/>
      <c r="K1" s="303"/>
      <c r="L1" s="303"/>
      <c r="M1" s="303"/>
      <c r="N1" s="303"/>
    </row>
    <row r="2" spans="1:15" ht="19.5" customHeight="1">
      <c r="A2" s="77"/>
      <c r="B2" s="77"/>
      <c r="C2" s="303"/>
      <c r="D2" s="303"/>
      <c r="E2" s="303"/>
      <c r="F2" s="303"/>
      <c r="G2" s="303"/>
      <c r="H2" s="303"/>
      <c r="I2" s="303"/>
      <c r="J2" s="303"/>
      <c r="K2" s="303"/>
      <c r="L2" s="303"/>
      <c r="M2" s="303"/>
      <c r="N2" s="303"/>
      <c r="O2" s="78"/>
    </row>
    <row r="3" spans="1:14" ht="14.25">
      <c r="A3" s="79"/>
      <c r="B3" s="79"/>
      <c r="C3" s="79"/>
      <c r="D3" s="79"/>
      <c r="E3" s="79"/>
      <c r="F3" s="79"/>
      <c r="G3" s="79"/>
      <c r="H3" s="79"/>
      <c r="I3" s="79"/>
      <c r="J3" s="79"/>
      <c r="K3" s="79"/>
      <c r="L3" s="79"/>
      <c r="M3" s="79"/>
      <c r="N3" s="79"/>
    </row>
    <row r="5" ht="15"/>
    <row r="6" spans="8:14" ht="21">
      <c r="H6" s="80"/>
      <c r="I6" s="80"/>
      <c r="J6" s="80" t="s">
        <v>31</v>
      </c>
      <c r="K6" s="80"/>
      <c r="L6" s="80"/>
      <c r="M6" s="80"/>
      <c r="N6" s="80"/>
    </row>
    <row r="7" spans="7:14" ht="14.25" customHeight="1">
      <c r="G7" s="81"/>
      <c r="H7" s="81"/>
      <c r="I7" s="81"/>
      <c r="J7" s="81"/>
      <c r="K7" s="81"/>
      <c r="L7" s="81"/>
      <c r="M7" s="81"/>
      <c r="N7" s="81"/>
    </row>
    <row r="8" spans="10:14" ht="18" customHeight="1">
      <c r="J8" s="82" t="s">
        <v>14</v>
      </c>
      <c r="K8" s="304"/>
      <c r="L8" s="304"/>
      <c r="M8" s="304"/>
      <c r="N8" s="83"/>
    </row>
    <row r="9" spans="1:14" ht="18" customHeight="1">
      <c r="A9" s="84"/>
      <c r="B9" s="188"/>
      <c r="C9" s="188"/>
      <c r="D9" s="188"/>
      <c r="E9" s="188"/>
      <c r="J9" s="82" t="s">
        <v>13</v>
      </c>
      <c r="K9" s="305"/>
      <c r="L9" s="305"/>
      <c r="M9" s="305"/>
      <c r="N9" s="85"/>
    </row>
    <row r="10" spans="1:14" ht="18" customHeight="1">
      <c r="A10" s="84"/>
      <c r="B10" s="188"/>
      <c r="C10" s="188"/>
      <c r="D10" s="188"/>
      <c r="E10" s="188"/>
      <c r="J10" s="82" t="s">
        <v>15</v>
      </c>
      <c r="K10" s="306">
        <v>40949</v>
      </c>
      <c r="L10" s="306"/>
      <c r="M10" s="306"/>
      <c r="N10" s="188"/>
    </row>
    <row r="11" spans="1:14" ht="13.5" customHeight="1" thickBot="1">
      <c r="A11" s="86"/>
      <c r="B11" s="87"/>
      <c r="C11" s="87"/>
      <c r="D11" s="87"/>
      <c r="E11" s="87"/>
      <c r="F11" s="87"/>
      <c r="G11" s="87"/>
      <c r="H11" s="87"/>
      <c r="I11" s="82"/>
      <c r="J11" s="82"/>
      <c r="K11" s="82"/>
      <c r="L11" s="82"/>
      <c r="M11" s="82"/>
      <c r="N11" s="85"/>
    </row>
    <row r="12" spans="1:14" ht="16.5" customHeight="1" thickBot="1" thickTop="1">
      <c r="A12" s="88"/>
      <c r="B12" s="89"/>
      <c r="C12" s="89"/>
      <c r="D12" s="89"/>
      <c r="E12" s="89"/>
      <c r="F12" s="89"/>
      <c r="G12" s="89"/>
      <c r="H12" s="89"/>
      <c r="I12" s="90"/>
      <c r="J12" s="286" t="s">
        <v>16</v>
      </c>
      <c r="K12" s="287"/>
      <c r="L12" s="288"/>
      <c r="M12" s="91"/>
      <c r="N12" s="92"/>
    </row>
    <row r="13" spans="1:14" ht="76.5" thickBot="1" thickTop="1">
      <c r="A13" s="93"/>
      <c r="B13" s="94" t="s">
        <v>10</v>
      </c>
      <c r="C13" s="95" t="s">
        <v>0</v>
      </c>
      <c r="D13" s="95" t="s">
        <v>1</v>
      </c>
      <c r="E13" s="94" t="s">
        <v>21</v>
      </c>
      <c r="F13" s="95" t="s">
        <v>0</v>
      </c>
      <c r="G13" s="95" t="s">
        <v>1</v>
      </c>
      <c r="H13" s="94" t="s">
        <v>22</v>
      </c>
      <c r="I13" s="96" t="s">
        <v>30</v>
      </c>
      <c r="J13" s="97" t="s">
        <v>17</v>
      </c>
      <c r="K13" s="98" t="s">
        <v>18</v>
      </c>
      <c r="L13" s="99" t="s">
        <v>19</v>
      </c>
      <c r="M13" s="100" t="s">
        <v>20</v>
      </c>
      <c r="N13" s="101" t="s">
        <v>38</v>
      </c>
    </row>
    <row r="14" spans="1:14" ht="14.25">
      <c r="A14" s="102" t="s">
        <v>5</v>
      </c>
      <c r="B14" s="103">
        <f>IF($K$10=0,"",$K$10-6)</f>
        <v>40943</v>
      </c>
      <c r="C14" s="104"/>
      <c r="D14" s="104"/>
      <c r="E14" s="104"/>
      <c r="F14" s="104"/>
      <c r="G14" s="104"/>
      <c r="H14" s="104"/>
      <c r="I14" s="105">
        <f aca="true" t="shared" si="0" ref="I14:I20">IF(OR(ISTEXT(E14),ISTEXT(E14)),"Error in d6 or f6",(E14+H14))</f>
        <v>0</v>
      </c>
      <c r="J14" s="106"/>
      <c r="K14" s="107"/>
      <c r="L14" s="108"/>
      <c r="M14" s="106"/>
      <c r="N14" s="109"/>
    </row>
    <row r="15" spans="1:14" ht="14.25">
      <c r="A15" s="110" t="s">
        <v>6</v>
      </c>
      <c r="B15" s="111">
        <f>IF($K$10=0,"",$K$10-5)</f>
        <v>40944</v>
      </c>
      <c r="C15" s="112"/>
      <c r="D15" s="112"/>
      <c r="E15" s="112"/>
      <c r="F15" s="112"/>
      <c r="G15" s="112"/>
      <c r="H15" s="112"/>
      <c r="I15" s="105">
        <f t="shared" si="0"/>
        <v>0</v>
      </c>
      <c r="J15" s="106"/>
      <c r="K15" s="107"/>
      <c r="L15" s="108"/>
      <c r="M15" s="106"/>
      <c r="N15" s="109"/>
    </row>
    <row r="16" spans="1:14" ht="14.25">
      <c r="A16" s="113" t="s">
        <v>2</v>
      </c>
      <c r="B16" s="114">
        <f>IF($K$10=0,"",$K$10-4)</f>
        <v>40945</v>
      </c>
      <c r="C16" s="115"/>
      <c r="D16" s="116"/>
      <c r="E16" s="117"/>
      <c r="F16" s="115"/>
      <c r="G16" s="116"/>
      <c r="H16" s="118">
        <f>G16-F16</f>
        <v>0</v>
      </c>
      <c r="I16" s="119">
        <f t="shared" si="0"/>
        <v>0</v>
      </c>
      <c r="J16" s="120"/>
      <c r="K16" s="121"/>
      <c r="L16" s="122"/>
      <c r="M16" s="123"/>
      <c r="N16" s="124"/>
    </row>
    <row r="17" spans="1:14" ht="14.25">
      <c r="A17" s="113" t="s">
        <v>11</v>
      </c>
      <c r="B17" s="114">
        <f>IF($K$10=0,"",$K$10-3)</f>
        <v>40946</v>
      </c>
      <c r="C17" s="115"/>
      <c r="D17" s="116"/>
      <c r="E17" s="117"/>
      <c r="F17" s="115"/>
      <c r="G17" s="116"/>
      <c r="H17" s="118">
        <f>G17-F17</f>
        <v>0</v>
      </c>
      <c r="I17" s="119">
        <f t="shared" si="0"/>
        <v>0</v>
      </c>
      <c r="J17" s="125"/>
      <c r="K17" s="126"/>
      <c r="L17" s="127"/>
      <c r="M17" s="128"/>
      <c r="N17" s="129"/>
    </row>
    <row r="18" spans="1:14" ht="14.25">
      <c r="A18" s="113" t="s">
        <v>3</v>
      </c>
      <c r="B18" s="114">
        <f>IF($K$10=0,"",$K$10-2)</f>
        <v>40947</v>
      </c>
      <c r="C18" s="116"/>
      <c r="D18" s="116"/>
      <c r="E18" s="117"/>
      <c r="F18" s="116"/>
      <c r="G18" s="116"/>
      <c r="H18" s="118">
        <f>G18-F18</f>
        <v>0</v>
      </c>
      <c r="I18" s="119">
        <f t="shared" si="0"/>
        <v>0</v>
      </c>
      <c r="J18" s="125"/>
      <c r="K18" s="126"/>
      <c r="L18" s="127"/>
      <c r="M18" s="128"/>
      <c r="N18" s="129"/>
    </row>
    <row r="19" spans="1:14" ht="14.25">
      <c r="A19" s="113" t="s">
        <v>12</v>
      </c>
      <c r="B19" s="114">
        <f>IF($K$10=0,"",$K$10-1)</f>
        <v>40948</v>
      </c>
      <c r="C19" s="116"/>
      <c r="D19" s="116"/>
      <c r="E19" s="117"/>
      <c r="F19" s="116"/>
      <c r="G19" s="116"/>
      <c r="H19" s="118">
        <f>G19-F19</f>
        <v>0</v>
      </c>
      <c r="I19" s="119">
        <f t="shared" si="0"/>
        <v>0</v>
      </c>
      <c r="J19" s="125"/>
      <c r="K19" s="126"/>
      <c r="L19" s="127"/>
      <c r="M19" s="128"/>
      <c r="N19" s="129"/>
    </row>
    <row r="20" spans="1:14" ht="14.25">
      <c r="A20" s="113" t="s">
        <v>4</v>
      </c>
      <c r="B20" s="114">
        <f>IF($K$10=0,"",$K$10-0)</f>
        <v>40949</v>
      </c>
      <c r="C20" s="116"/>
      <c r="D20" s="116"/>
      <c r="E20" s="117"/>
      <c r="F20" s="116"/>
      <c r="G20" s="116"/>
      <c r="H20" s="118">
        <f>G20-F20</f>
        <v>0</v>
      </c>
      <c r="I20" s="119">
        <f t="shared" si="0"/>
        <v>0</v>
      </c>
      <c r="J20" s="125"/>
      <c r="K20" s="126"/>
      <c r="L20" s="127"/>
      <c r="M20" s="128"/>
      <c r="N20" s="129"/>
    </row>
    <row r="21" spans="1:15" s="139" customFormat="1" ht="14.25">
      <c r="A21" s="130" t="s">
        <v>34</v>
      </c>
      <c r="B21" s="131"/>
      <c r="C21" s="132"/>
      <c r="D21" s="132"/>
      <c r="E21" s="133"/>
      <c r="F21" s="132" t="s">
        <v>35</v>
      </c>
      <c r="G21" s="132"/>
      <c r="H21" s="133"/>
      <c r="I21" s="134">
        <f>SUM(I14:I20)*24</f>
        <v>0</v>
      </c>
      <c r="J21" s="135">
        <f>SUM(J14:J20)</f>
        <v>0</v>
      </c>
      <c r="K21" s="135">
        <f>SUM(K14:K20)</f>
        <v>0</v>
      </c>
      <c r="L21" s="135">
        <f>SUM(L14:L20)</f>
        <v>0</v>
      </c>
      <c r="M21" s="136">
        <f>SUM(M14:M20)</f>
        <v>0</v>
      </c>
      <c r="N21" s="137">
        <f>SUM(N14:N20)</f>
        <v>0</v>
      </c>
      <c r="O21" s="138"/>
    </row>
    <row r="22" spans="1:15" ht="14.25">
      <c r="A22" s="140"/>
      <c r="B22" s="141"/>
      <c r="C22" s="142"/>
      <c r="D22" s="142"/>
      <c r="E22" s="143"/>
      <c r="F22" s="142"/>
      <c r="G22" s="142"/>
      <c r="H22" s="143"/>
      <c r="I22" s="144"/>
      <c r="J22" s="144"/>
      <c r="K22" s="144"/>
      <c r="L22" s="144"/>
      <c r="M22" s="144"/>
      <c r="N22" s="144"/>
      <c r="O22" s="145"/>
    </row>
    <row r="23" spans="1:15" ht="14.25">
      <c r="A23" s="146"/>
      <c r="B23" s="84"/>
      <c r="C23" s="147"/>
      <c r="D23" s="292" t="s">
        <v>36</v>
      </c>
      <c r="E23" s="292"/>
      <c r="F23" s="292"/>
      <c r="G23" s="292"/>
      <c r="H23" s="189"/>
      <c r="I23" s="148">
        <f>SUM(I21:N21)</f>
        <v>0</v>
      </c>
      <c r="J23" s="149"/>
      <c r="K23" s="149"/>
      <c r="L23" s="149"/>
      <c r="M23" s="149"/>
      <c r="N23" s="150"/>
      <c r="O23" s="150"/>
    </row>
    <row r="24" spans="1:14" ht="18" customHeight="1">
      <c r="A24" s="147"/>
      <c r="B24" s="147"/>
      <c r="C24" s="294" t="s">
        <v>32</v>
      </c>
      <c r="D24" s="294"/>
      <c r="E24" s="294"/>
      <c r="F24" s="294"/>
      <c r="G24" s="294"/>
      <c r="H24" s="294"/>
      <c r="I24" s="181">
        <f>IF(I21&gt;40,"40",I21)</f>
        <v>0</v>
      </c>
      <c r="J24" s="151"/>
      <c r="K24" s="151"/>
      <c r="L24" s="151"/>
      <c r="M24" s="151"/>
      <c r="N24" s="150"/>
    </row>
    <row r="25" spans="1:14" ht="18" customHeight="1">
      <c r="A25" s="147"/>
      <c r="B25" s="147"/>
      <c r="C25" s="182"/>
      <c r="D25" s="182"/>
      <c r="E25" s="183"/>
      <c r="F25" s="183"/>
      <c r="G25" s="183" t="s">
        <v>33</v>
      </c>
      <c r="H25" s="183"/>
      <c r="I25" s="180" t="str">
        <f>IF(I21&gt;40,I21-40,"0.00")</f>
        <v>0.00</v>
      </c>
      <c r="J25" s="151"/>
      <c r="K25" s="151"/>
      <c r="L25" s="151"/>
      <c r="M25" s="151"/>
      <c r="N25" s="150"/>
    </row>
    <row r="26" spans="1:14" ht="18" customHeight="1">
      <c r="A26" s="147"/>
      <c r="B26" s="147"/>
      <c r="E26" s="84"/>
      <c r="F26" s="189"/>
      <c r="G26" s="189"/>
      <c r="H26" s="189"/>
      <c r="I26" s="148"/>
      <c r="J26" s="151"/>
      <c r="K26" s="151"/>
      <c r="L26" s="151"/>
      <c r="M26" s="151"/>
      <c r="N26" s="150"/>
    </row>
    <row r="27" spans="1:14" ht="42" customHeight="1">
      <c r="A27" s="295" t="s">
        <v>40</v>
      </c>
      <c r="B27" s="296"/>
      <c r="C27" s="296"/>
      <c r="D27" s="296"/>
      <c r="E27" s="296"/>
      <c r="F27" s="296"/>
      <c r="G27" s="296"/>
      <c r="H27" s="152"/>
      <c r="I27" s="297"/>
      <c r="J27" s="297"/>
      <c r="K27" s="297"/>
      <c r="L27" s="297"/>
      <c r="M27" s="297"/>
      <c r="N27" s="298"/>
    </row>
    <row r="28" spans="1:15" ht="21" customHeight="1">
      <c r="A28" s="153"/>
      <c r="B28" s="154"/>
      <c r="C28" s="146"/>
      <c r="D28" s="139"/>
      <c r="E28" s="139"/>
      <c r="G28" s="154"/>
      <c r="H28" s="154"/>
      <c r="N28" s="153"/>
      <c r="O28" s="146"/>
    </row>
    <row r="29" spans="1:13" ht="22.5" customHeight="1">
      <c r="A29" s="139" t="s">
        <v>7</v>
      </c>
      <c r="I29" s="155"/>
      <c r="J29" s="155"/>
      <c r="K29" s="155"/>
      <c r="L29" s="155"/>
      <c r="M29" s="155"/>
    </row>
    <row r="30" spans="2:16" ht="19.5" customHeight="1">
      <c r="B30" s="156"/>
      <c r="C30" s="156"/>
      <c r="D30" s="156"/>
      <c r="E30" s="156"/>
      <c r="F30" s="156"/>
      <c r="G30" s="156"/>
      <c r="H30" s="156"/>
      <c r="I30" s="156"/>
      <c r="J30" s="156"/>
      <c r="K30" s="157"/>
      <c r="L30" s="299" t="s">
        <v>24</v>
      </c>
      <c r="M30" s="300"/>
      <c r="N30" s="300"/>
      <c r="O30" s="301"/>
      <c r="P30" s="146"/>
    </row>
    <row r="31" spans="1:16" ht="19.5" customHeight="1">
      <c r="A31" s="293" t="s">
        <v>8</v>
      </c>
      <c r="B31" s="293"/>
      <c r="C31" s="293"/>
      <c r="D31" s="293"/>
      <c r="E31" s="158"/>
      <c r="F31" s="158"/>
      <c r="G31" s="158"/>
      <c r="H31" s="158"/>
      <c r="I31" s="158"/>
      <c r="J31" s="158"/>
      <c r="K31" s="157"/>
      <c r="L31" s="159"/>
      <c r="M31" s="147" t="s">
        <v>25</v>
      </c>
      <c r="N31" s="160"/>
      <c r="O31" s="161"/>
      <c r="P31" s="146"/>
    </row>
    <row r="32" spans="1:16" ht="19.5" customHeight="1">
      <c r="A32" s="146"/>
      <c r="B32" s="157"/>
      <c r="C32" s="302"/>
      <c r="D32" s="302"/>
      <c r="E32" s="302"/>
      <c r="F32" s="302"/>
      <c r="G32" s="302"/>
      <c r="H32" s="302"/>
      <c r="I32" s="302"/>
      <c r="J32" s="302"/>
      <c r="K32" s="157"/>
      <c r="L32" s="159"/>
      <c r="M32" s="147" t="s">
        <v>26</v>
      </c>
      <c r="N32" s="162"/>
      <c r="O32" s="161"/>
      <c r="P32" s="146"/>
    </row>
    <row r="33" spans="1:16" ht="19.5" customHeight="1">
      <c r="A33" s="293" t="s">
        <v>9</v>
      </c>
      <c r="B33" s="293"/>
      <c r="C33" s="293"/>
      <c r="D33" s="293"/>
      <c r="E33" s="163"/>
      <c r="F33" s="163"/>
      <c r="G33" s="163"/>
      <c r="H33" s="163"/>
      <c r="I33" s="163"/>
      <c r="J33" s="163"/>
      <c r="K33" s="146"/>
      <c r="L33" s="159"/>
      <c r="M33" s="164" t="s">
        <v>27</v>
      </c>
      <c r="N33" s="162"/>
      <c r="O33" s="161"/>
      <c r="P33" s="146"/>
    </row>
    <row r="34" spans="2:15" ht="19.5" customHeight="1">
      <c r="B34" s="157"/>
      <c r="C34" s="157"/>
      <c r="D34" s="157"/>
      <c r="E34" s="157"/>
      <c r="F34" s="188"/>
      <c r="G34" s="188"/>
      <c r="H34" s="188"/>
      <c r="I34" s="188"/>
      <c r="J34" s="188"/>
      <c r="L34" s="159"/>
      <c r="M34" s="164" t="s">
        <v>28</v>
      </c>
      <c r="N34" s="162"/>
      <c r="O34" s="161"/>
    </row>
    <row r="35" spans="1:15" ht="19.5" customHeight="1">
      <c r="A35" s="293" t="s">
        <v>23</v>
      </c>
      <c r="B35" s="293"/>
      <c r="C35" s="293"/>
      <c r="D35" s="293"/>
      <c r="E35" s="163"/>
      <c r="F35" s="163"/>
      <c r="G35" s="163"/>
      <c r="H35" s="163"/>
      <c r="I35" s="163"/>
      <c r="J35" s="163"/>
      <c r="L35" s="159"/>
      <c r="M35" s="164" t="s">
        <v>29</v>
      </c>
      <c r="N35" s="162"/>
      <c r="O35" s="161"/>
    </row>
    <row r="36" spans="12:15" ht="19.5" customHeight="1">
      <c r="L36" s="165"/>
      <c r="M36" s="163"/>
      <c r="N36" s="163"/>
      <c r="O36" s="166"/>
    </row>
    <row r="37" ht="26.25" customHeight="1"/>
    <row r="38" ht="26.25" customHeight="1"/>
    <row r="41" spans="2:6" ht="14.25">
      <c r="B41" s="169"/>
      <c r="C41" s="169"/>
      <c r="D41" s="169"/>
      <c r="F41" s="169"/>
    </row>
  </sheetData>
  <sheetProtection password="D553" sheet="1" objects="1" scenarios="1" selectLockedCells="1"/>
  <mergeCells count="14">
    <mergeCell ref="D23:G23"/>
    <mergeCell ref="C1:N2"/>
    <mergeCell ref="K8:M8"/>
    <mergeCell ref="K9:M9"/>
    <mergeCell ref="K10:M10"/>
    <mergeCell ref="J12:L12"/>
    <mergeCell ref="A33:D33"/>
    <mergeCell ref="A35:D35"/>
    <mergeCell ref="C24:H24"/>
    <mergeCell ref="A27:G27"/>
    <mergeCell ref="I27:N27"/>
    <mergeCell ref="L30:O30"/>
    <mergeCell ref="A31:D31"/>
    <mergeCell ref="C32:J32"/>
  </mergeCells>
  <printOptions/>
  <pageMargins left="0.5" right="0.5" top="0.25" bottom="0.25" header="0.3" footer="0.3"/>
  <pageSetup fitToHeight="1" fitToWidth="1" horizontalDpi="600" verticalDpi="600" orientation="landscape" scale="95" r:id="rId2"/>
  <headerFooter>
    <oddHeader>&amp;L&amp;"-,Bold"&amp;14Hourly Employee Time Card</oddHeader>
  </headerFooter>
  <drawing r:id="rId1"/>
</worksheet>
</file>

<file path=xl/worksheets/sheet6.xml><?xml version="1.0" encoding="utf-8"?>
<worksheet xmlns="http://schemas.openxmlformats.org/spreadsheetml/2006/main" xmlns:r="http://schemas.openxmlformats.org/officeDocument/2006/relationships">
  <sheetPr codeName="Sheet2"/>
  <dimension ref="A1:J45"/>
  <sheetViews>
    <sheetView showGridLines="0" zoomScalePageLayoutView="0" workbookViewId="0" topLeftCell="A1">
      <selection activeCell="A9" sqref="A9:J9"/>
    </sheetView>
  </sheetViews>
  <sheetFormatPr defaultColWidth="9.140625" defaultRowHeight="15"/>
  <cols>
    <col min="1" max="16384" width="8.8515625" style="185" customWidth="1"/>
  </cols>
  <sheetData>
    <row r="1" ht="22.5">
      <c r="A1" s="184" t="s">
        <v>41</v>
      </c>
    </row>
    <row r="4" spans="1:10" ht="53.25" customHeight="1">
      <c r="A4" s="308" t="s">
        <v>62</v>
      </c>
      <c r="B4" s="308"/>
      <c r="C4" s="308"/>
      <c r="D4" s="308"/>
      <c r="E4" s="308"/>
      <c r="F4" s="308"/>
      <c r="G4" s="308"/>
      <c r="H4" s="308"/>
      <c r="I4" s="308"/>
      <c r="J4" s="308"/>
    </row>
    <row r="7" spans="1:10" ht="15">
      <c r="A7" s="310" t="s">
        <v>42</v>
      </c>
      <c r="B7" s="310"/>
      <c r="C7" s="310"/>
      <c r="D7" s="310"/>
      <c r="E7" s="310"/>
      <c r="F7" s="310"/>
      <c r="G7" s="310"/>
      <c r="H7" s="310"/>
      <c r="I7" s="310"/>
      <c r="J7" s="310"/>
    </row>
    <row r="8" ht="9" customHeight="1"/>
    <row r="9" spans="1:10" ht="51.75" customHeight="1">
      <c r="A9" s="308" t="s">
        <v>43</v>
      </c>
      <c r="B9" s="308"/>
      <c r="C9" s="308"/>
      <c r="D9" s="308"/>
      <c r="E9" s="308"/>
      <c r="F9" s="308"/>
      <c r="G9" s="308"/>
      <c r="H9" s="308"/>
      <c r="I9" s="308"/>
      <c r="J9" s="308"/>
    </row>
    <row r="10" spans="1:10" ht="9" customHeight="1">
      <c r="A10" s="186"/>
      <c r="B10" s="186"/>
      <c r="C10" s="186"/>
      <c r="D10" s="186"/>
      <c r="E10" s="186"/>
      <c r="F10" s="186"/>
      <c r="G10" s="186"/>
      <c r="H10" s="186"/>
      <c r="I10" s="186"/>
      <c r="J10" s="186"/>
    </row>
    <row r="11" spans="1:10" ht="54.75" customHeight="1">
      <c r="A11" s="308" t="s">
        <v>44</v>
      </c>
      <c r="B11" s="308"/>
      <c r="C11" s="308"/>
      <c r="D11" s="308"/>
      <c r="E11" s="308"/>
      <c r="F11" s="308"/>
      <c r="G11" s="308"/>
      <c r="H11" s="308"/>
      <c r="I11" s="308"/>
      <c r="J11" s="308"/>
    </row>
    <row r="12" ht="9" customHeight="1"/>
    <row r="13" spans="1:10" ht="93" customHeight="1">
      <c r="A13" s="308" t="s">
        <v>45</v>
      </c>
      <c r="B13" s="308"/>
      <c r="C13" s="308"/>
      <c r="D13" s="308"/>
      <c r="E13" s="308"/>
      <c r="F13" s="308"/>
      <c r="G13" s="308"/>
      <c r="H13" s="308"/>
      <c r="I13" s="308"/>
      <c r="J13" s="308"/>
    </row>
    <row r="14" ht="9" customHeight="1"/>
    <row r="15" spans="1:10" ht="69" customHeight="1">
      <c r="A15" s="307" t="s">
        <v>46</v>
      </c>
      <c r="B15" s="307"/>
      <c r="C15" s="307"/>
      <c r="D15" s="307"/>
      <c r="E15" s="307"/>
      <c r="F15" s="307"/>
      <c r="G15" s="307"/>
      <c r="H15" s="307"/>
      <c r="I15" s="307"/>
      <c r="J15" s="307"/>
    </row>
    <row r="16" ht="9" customHeight="1"/>
    <row r="17" spans="1:10" ht="96" customHeight="1">
      <c r="A17" s="307" t="s">
        <v>47</v>
      </c>
      <c r="B17" s="307"/>
      <c r="C17" s="307"/>
      <c r="D17" s="307"/>
      <c r="E17" s="307"/>
      <c r="F17" s="307"/>
      <c r="G17" s="307"/>
      <c r="H17" s="307"/>
      <c r="I17" s="307"/>
      <c r="J17" s="307"/>
    </row>
    <row r="18" ht="21.75" customHeight="1"/>
    <row r="19" spans="1:10" ht="15">
      <c r="A19" s="310" t="s">
        <v>48</v>
      </c>
      <c r="B19" s="310"/>
      <c r="C19" s="310"/>
      <c r="D19" s="310"/>
      <c r="E19" s="310"/>
      <c r="F19" s="310"/>
      <c r="G19" s="310"/>
      <c r="H19" s="310"/>
      <c r="I19" s="310"/>
      <c r="J19" s="310"/>
    </row>
    <row r="20" ht="9" customHeight="1"/>
    <row r="21" spans="1:10" ht="86.25" customHeight="1">
      <c r="A21" s="308" t="s">
        <v>49</v>
      </c>
      <c r="B21" s="308"/>
      <c r="C21" s="308"/>
      <c r="D21" s="308"/>
      <c r="E21" s="308"/>
      <c r="F21" s="308"/>
      <c r="G21" s="308"/>
      <c r="H21" s="308"/>
      <c r="I21" s="308"/>
      <c r="J21" s="308"/>
    </row>
    <row r="22" ht="9" customHeight="1"/>
    <row r="23" spans="1:10" ht="53.25" customHeight="1">
      <c r="A23" s="307" t="s">
        <v>50</v>
      </c>
      <c r="B23" s="307"/>
      <c r="C23" s="307"/>
      <c r="D23" s="307"/>
      <c r="E23" s="307"/>
      <c r="F23" s="307"/>
      <c r="G23" s="307"/>
      <c r="H23" s="307"/>
      <c r="I23" s="307"/>
      <c r="J23" s="307"/>
    </row>
    <row r="24" ht="21.75" customHeight="1"/>
    <row r="25" spans="1:10" ht="15">
      <c r="A25" s="310" t="s">
        <v>51</v>
      </c>
      <c r="B25" s="310"/>
      <c r="C25" s="310"/>
      <c r="D25" s="310"/>
      <c r="E25" s="310"/>
      <c r="F25" s="310"/>
      <c r="G25" s="310"/>
      <c r="H25" s="310"/>
      <c r="I25" s="310"/>
      <c r="J25" s="310"/>
    </row>
    <row r="26" ht="9" customHeight="1"/>
    <row r="27" spans="1:10" ht="63.75" customHeight="1">
      <c r="A27" s="308" t="s">
        <v>58</v>
      </c>
      <c r="B27" s="308"/>
      <c r="C27" s="308"/>
      <c r="D27" s="308"/>
      <c r="E27" s="308"/>
      <c r="F27" s="308"/>
      <c r="G27" s="308"/>
      <c r="H27" s="308"/>
      <c r="I27" s="308"/>
      <c r="J27" s="308"/>
    </row>
    <row r="28" ht="9" customHeight="1"/>
    <row r="29" spans="1:10" ht="114" customHeight="1">
      <c r="A29" s="307" t="s">
        <v>52</v>
      </c>
      <c r="B29" s="307"/>
      <c r="C29" s="307"/>
      <c r="D29" s="307"/>
      <c r="E29" s="307"/>
      <c r="F29" s="307"/>
      <c r="G29" s="307"/>
      <c r="H29" s="307"/>
      <c r="I29" s="307"/>
      <c r="J29" s="307"/>
    </row>
    <row r="30" ht="9" customHeight="1"/>
    <row r="31" spans="1:10" ht="81" customHeight="1">
      <c r="A31" s="307" t="s">
        <v>53</v>
      </c>
      <c r="B31" s="307"/>
      <c r="C31" s="307"/>
      <c r="D31" s="307"/>
      <c r="E31" s="307"/>
      <c r="F31" s="307"/>
      <c r="G31" s="307"/>
      <c r="H31" s="307"/>
      <c r="I31" s="307"/>
      <c r="J31" s="307"/>
    </row>
    <row r="32" ht="9" customHeight="1"/>
    <row r="33" spans="1:10" ht="102" customHeight="1">
      <c r="A33" s="307" t="s">
        <v>54</v>
      </c>
      <c r="B33" s="307"/>
      <c r="C33" s="307"/>
      <c r="D33" s="307"/>
      <c r="E33" s="307"/>
      <c r="F33" s="307"/>
      <c r="G33" s="307"/>
      <c r="H33" s="307"/>
      <c r="I33" s="307"/>
      <c r="J33" s="307"/>
    </row>
    <row r="34" ht="22.5" customHeight="1"/>
    <row r="35" spans="1:10" ht="15">
      <c r="A35" s="310" t="s">
        <v>55</v>
      </c>
      <c r="B35" s="310"/>
      <c r="C35" s="310"/>
      <c r="D35" s="310"/>
      <c r="E35" s="310"/>
      <c r="F35" s="310"/>
      <c r="G35" s="310"/>
      <c r="H35" s="310"/>
      <c r="I35" s="310"/>
      <c r="J35" s="310"/>
    </row>
    <row r="36" ht="9" customHeight="1"/>
    <row r="37" spans="1:10" ht="36.75" customHeight="1">
      <c r="A37" s="308" t="s">
        <v>56</v>
      </c>
      <c r="B37" s="308"/>
      <c r="C37" s="308"/>
      <c r="D37" s="308"/>
      <c r="E37" s="308"/>
      <c r="F37" s="308"/>
      <c r="G37" s="308"/>
      <c r="H37" s="308"/>
      <c r="I37" s="308"/>
      <c r="J37" s="308"/>
    </row>
    <row r="38" ht="24.75" customHeight="1"/>
    <row r="39" spans="1:10" ht="15">
      <c r="A39" s="311" t="s">
        <v>57</v>
      </c>
      <c r="B39" s="311"/>
      <c r="C39" s="311"/>
      <c r="D39" s="311"/>
      <c r="E39" s="311"/>
      <c r="F39" s="311"/>
      <c r="G39" s="311"/>
      <c r="H39" s="311"/>
      <c r="I39" s="311"/>
      <c r="J39" s="311"/>
    </row>
    <row r="40" spans="1:10" ht="9" customHeight="1">
      <c r="A40" s="187"/>
      <c r="B40" s="187"/>
      <c r="C40" s="187"/>
      <c r="D40" s="187"/>
      <c r="E40" s="187"/>
      <c r="F40" s="187"/>
      <c r="G40" s="187"/>
      <c r="H40" s="187"/>
      <c r="I40" s="187"/>
      <c r="J40" s="187"/>
    </row>
    <row r="41" spans="1:10" ht="33" customHeight="1">
      <c r="A41" s="309" t="s">
        <v>59</v>
      </c>
      <c r="B41" s="309"/>
      <c r="C41" s="309"/>
      <c r="D41" s="309"/>
      <c r="E41" s="309"/>
      <c r="F41" s="309"/>
      <c r="G41" s="309"/>
      <c r="H41" s="309"/>
      <c r="I41" s="309"/>
      <c r="J41" s="309"/>
    </row>
    <row r="42" spans="1:10" ht="9" customHeight="1">
      <c r="A42" s="187"/>
      <c r="B42" s="187"/>
      <c r="C42" s="187"/>
      <c r="D42" s="187"/>
      <c r="E42" s="187"/>
      <c r="F42" s="187"/>
      <c r="G42" s="187"/>
      <c r="H42" s="187"/>
      <c r="I42" s="187"/>
      <c r="J42" s="187"/>
    </row>
    <row r="43" spans="1:10" ht="33.75" customHeight="1">
      <c r="A43" s="309" t="s">
        <v>60</v>
      </c>
      <c r="B43" s="309"/>
      <c r="C43" s="309"/>
      <c r="D43" s="309"/>
      <c r="E43" s="309"/>
      <c r="F43" s="309"/>
      <c r="G43" s="309"/>
      <c r="H43" s="309"/>
      <c r="I43" s="309"/>
      <c r="J43" s="309"/>
    </row>
    <row r="44" spans="1:10" ht="9" customHeight="1">
      <c r="A44" s="187"/>
      <c r="B44" s="187"/>
      <c r="C44" s="187"/>
      <c r="D44" s="187"/>
      <c r="E44" s="187"/>
      <c r="F44" s="187"/>
      <c r="G44" s="187"/>
      <c r="H44" s="187"/>
      <c r="I44" s="187"/>
      <c r="J44" s="187"/>
    </row>
    <row r="45" spans="1:10" ht="51" customHeight="1">
      <c r="A45" s="309" t="s">
        <v>61</v>
      </c>
      <c r="B45" s="309"/>
      <c r="C45" s="309"/>
      <c r="D45" s="309"/>
      <c r="E45" s="309"/>
      <c r="F45" s="309"/>
      <c r="G45" s="309"/>
      <c r="H45" s="309"/>
      <c r="I45" s="309"/>
      <c r="J45" s="309"/>
    </row>
  </sheetData>
  <sheetProtection password="D553" sheet="1" objects="1" scenarios="1"/>
  <mergeCells count="21">
    <mergeCell ref="A4:J4"/>
    <mergeCell ref="A9:J9"/>
    <mergeCell ref="A11:J11"/>
    <mergeCell ref="A13:J13"/>
    <mergeCell ref="A15:J15"/>
    <mergeCell ref="A27:J27"/>
    <mergeCell ref="A17:J17"/>
    <mergeCell ref="A31:J31"/>
    <mergeCell ref="A33:J33"/>
    <mergeCell ref="A23:J23"/>
    <mergeCell ref="A37:J37"/>
    <mergeCell ref="A29:J29"/>
    <mergeCell ref="A21:J21"/>
    <mergeCell ref="A41:J41"/>
    <mergeCell ref="A43:J43"/>
    <mergeCell ref="A45:J45"/>
    <mergeCell ref="A7:J7"/>
    <mergeCell ref="A19:J19"/>
    <mergeCell ref="A25:J25"/>
    <mergeCell ref="A35:J35"/>
    <mergeCell ref="A39:J39"/>
  </mergeCells>
  <printOptions/>
  <pageMargins left="0.7" right="0.7" top="0.75" bottom="0.75" header="0.3" footer="0.3"/>
  <pageSetup horizontalDpi="600" verticalDpi="600" orientation="portrait" r:id="rId1"/>
  <rowBreaks count="2" manualBreakCount="2">
    <brk id="18" max="255" man="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weinhota</dc:creator>
  <cp:keywords/>
  <dc:description/>
  <cp:lastModifiedBy>Kimberly Aguilar</cp:lastModifiedBy>
  <cp:lastPrinted>2020-04-09T17:36:09Z</cp:lastPrinted>
  <dcterms:created xsi:type="dcterms:W3CDTF">2012-01-12T19:30:27Z</dcterms:created>
  <dcterms:modified xsi:type="dcterms:W3CDTF">2020-04-13T13:55:08Z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