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berly.aguilar\Desktop\"/>
    </mc:Choice>
  </mc:AlternateContent>
  <xr:revisionPtr revIDLastSave="0" documentId="8_{2660CFB0-AEC3-40D4-A5F9-64756358262D}" xr6:coauthVersionLast="46" xr6:coauthVersionMax="46" xr10:uidLastSave="{00000000-0000-0000-0000-000000000000}"/>
  <bookViews>
    <workbookView xWindow="-22272" yWindow="768" windowWidth="16380" windowHeight="10044" xr2:uid="{00000000-000D-0000-FFFF-FFFF00000000}"/>
  </bookViews>
  <sheets>
    <sheet name="Federal - landscape" sheetId="24" r:id="rId1"/>
    <sheet name="Reference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4" l="1"/>
  <c r="B28" i="24"/>
  <c r="E27" i="24"/>
  <c r="B27" i="24"/>
  <c r="E26" i="24"/>
  <c r="B26" i="24"/>
  <c r="E25" i="24"/>
  <c r="B25" i="24"/>
  <c r="E24" i="24"/>
  <c r="B24" i="24"/>
  <c r="E23" i="24"/>
  <c r="B23" i="24"/>
  <c r="E22" i="24"/>
  <c r="B22" i="24"/>
  <c r="E21" i="24"/>
  <c r="B21" i="24"/>
  <c r="E20" i="24"/>
  <c r="B20" i="24"/>
  <c r="E19" i="24"/>
  <c r="B19" i="24"/>
  <c r="E18" i="24"/>
  <c r="B18" i="24"/>
  <c r="E17" i="24"/>
  <c r="B17" i="24"/>
  <c r="E16" i="24"/>
  <c r="B16" i="24"/>
  <c r="E15" i="24"/>
  <c r="B15" i="24"/>
  <c r="E14" i="24"/>
  <c r="B14" i="24"/>
  <c r="E13" i="24"/>
  <c r="B13" i="24"/>
  <c r="E12" i="24"/>
  <c r="B12" i="24"/>
  <c r="E11" i="24"/>
  <c r="F13" i="24" s="1"/>
  <c r="B11" i="24"/>
  <c r="E10" i="24"/>
  <c r="B10" i="24"/>
  <c r="E9" i="24"/>
  <c r="B9" i="24"/>
  <c r="E8" i="24"/>
  <c r="B8" i="24"/>
  <c r="F19" i="24" l="1"/>
  <c r="F22" i="24"/>
  <c r="F28" i="24"/>
  <c r="F25" i="24"/>
  <c r="F10" i="24"/>
  <c r="F16" i="24"/>
  <c r="F30" i="24" l="1"/>
  <c r="F31" i="24" s="1"/>
</calcChain>
</file>

<file path=xl/sharedStrings.xml><?xml version="1.0" encoding="utf-8"?>
<sst xmlns="http://schemas.openxmlformats.org/spreadsheetml/2006/main" count="64" uniqueCount="50">
  <si>
    <t>Time In</t>
  </si>
  <si>
    <t>Time Out</t>
  </si>
  <si>
    <t>Mon</t>
  </si>
  <si>
    <t>Wed</t>
  </si>
  <si>
    <t>Fri</t>
  </si>
  <si>
    <t>Sat</t>
  </si>
  <si>
    <t>Sun</t>
  </si>
  <si>
    <t>TOTAL HOURS WORKED</t>
  </si>
  <si>
    <t>TOTAL HOURS PAID</t>
  </si>
  <si>
    <t>I hereby certify that this is a true statement of hours worked and used this pay period.</t>
  </si>
  <si>
    <t>EMPLOYEE:</t>
  </si>
  <si>
    <t>SUPERVISOR:</t>
  </si>
  <si>
    <t>Date</t>
  </si>
  <si>
    <t>Tue</t>
  </si>
  <si>
    <t>Thu</t>
  </si>
  <si>
    <t xml:space="preserve">Name: </t>
  </si>
  <si>
    <t>ID #:</t>
  </si>
  <si>
    <t>ADMINISTRATOR (Overtime only):</t>
  </si>
  <si>
    <t>Institutional</t>
  </si>
  <si>
    <t xml:space="preserve">Federal </t>
  </si>
  <si>
    <t>America Reads</t>
  </si>
  <si>
    <t>Peer Coach</t>
  </si>
  <si>
    <t>Student Ambassador</t>
  </si>
  <si>
    <t>Week Ending (Friday date):</t>
  </si>
  <si>
    <t>SUPERVISOR 2 (if needed):</t>
  </si>
  <si>
    <t xml:space="preserve">Title: </t>
  </si>
  <si>
    <t>Title:</t>
  </si>
  <si>
    <t>Student Worker</t>
  </si>
  <si>
    <t>Reason for work hours:</t>
  </si>
  <si>
    <t>Scheduled work shift</t>
  </si>
  <si>
    <t>Hours:</t>
  </si>
  <si>
    <t>Classification:</t>
  </si>
  <si>
    <t>Total Daily Hours Worked</t>
  </si>
  <si>
    <t>Total</t>
  </si>
  <si>
    <t>Supervised by:</t>
  </si>
  <si>
    <r>
      <rPr>
        <b/>
        <sz val="12"/>
        <color theme="1"/>
        <rFont val="Calibri"/>
        <family val="2"/>
        <scheme val="minor"/>
      </rPr>
      <t xml:space="preserve">PLEASE NOTE: </t>
    </r>
    <r>
      <rPr>
        <sz val="12"/>
        <color theme="1"/>
        <rFont val="Calibri"/>
        <family val="2"/>
        <scheme val="minor"/>
      </rPr>
      <t>Student workers must follow these guidelines - You must take a 15 minute paid break if you work 4 - 5 hours; You must take a 15 minute paid break and a 30 minute unpaid break if you work between 6 - 7 hours; You must take two 15 minute paid breaks and a 30 minute unpaid break if you work 8 hours or more.</t>
    </r>
  </si>
  <si>
    <r>
      <t>Work hours description</t>
    </r>
    <r>
      <rPr>
        <b/>
        <sz val="10"/>
        <rFont val="Calibri"/>
        <family val="2"/>
        <scheme val="minor"/>
      </rPr>
      <t xml:space="preserve">         (if description has ** next to it, additional description is required in the column to the right)</t>
    </r>
  </si>
  <si>
    <t>Cancelled class***(time of class)</t>
  </si>
  <si>
    <t>Fall Break (no classes)</t>
  </si>
  <si>
    <t>Finals Week***(time of finals)</t>
  </si>
  <si>
    <t>Reading Day (no classes)</t>
  </si>
  <si>
    <t>Spring Break (no classes)</t>
  </si>
  <si>
    <t>Other:***(comments)</t>
  </si>
  <si>
    <t>Took 15 min paid break</t>
  </si>
  <si>
    <t xml:space="preserve">Took 15 min paid break &amp; 30 min unpaid break </t>
  </si>
  <si>
    <t xml:space="preserve">Took (2) 15 min paid breaks &amp; 30 min unpaid break </t>
  </si>
  <si>
    <t>Additional information (enter text as necessary)</t>
  </si>
  <si>
    <t>Documented breaks (if necessary)</t>
  </si>
  <si>
    <t xml:space="preserve">                                                                        STUDENT WORKER TIMESHEET</t>
  </si>
  <si>
    <t xml:space="preserve">                                                                                                  Federal Student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</si>
</sst>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m/d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8" fontId="0" fillId="0" borderId="0" xfId="0" applyNumberFormat="1" applyFont="1" applyProtection="1"/>
    <xf numFmtId="0" fontId="6" fillId="0" borderId="0" xfId="0" applyFont="1"/>
    <xf numFmtId="0" fontId="0" fillId="0" borderId="0" xfId="0" applyAlignment="1">
      <alignment vertical="center"/>
    </xf>
    <xf numFmtId="164" fontId="8" fillId="6" borderId="4" xfId="0" applyNumberFormat="1" applyFont="1" applyFill="1" applyBorder="1" applyProtection="1">
      <protection locked="0"/>
    </xf>
    <xf numFmtId="164" fontId="8" fillId="6" borderId="6" xfId="0" applyNumberFormat="1" applyFont="1" applyFill="1" applyBorder="1" applyProtection="1">
      <protection locked="0"/>
    </xf>
    <xf numFmtId="164" fontId="8" fillId="6" borderId="3" xfId="0" applyNumberFormat="1" applyFont="1" applyFill="1" applyBorder="1" applyProtection="1">
      <protection locked="0"/>
    </xf>
    <xf numFmtId="164" fontId="8" fillId="6" borderId="10" xfId="0" applyNumberFormat="1" applyFont="1" applyFill="1" applyBorder="1" applyProtection="1">
      <protection locked="0"/>
    </xf>
    <xf numFmtId="14" fontId="4" fillId="6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0" fillId="0" borderId="0" xfId="0" applyFont="1" applyProtection="1"/>
    <xf numFmtId="0" fontId="0" fillId="0" borderId="0" xfId="0" applyFont="1" applyFill="1" applyProtection="1"/>
    <xf numFmtId="0" fontId="4" fillId="0" borderId="0" xfId="0" applyFont="1" applyBorder="1" applyAlignment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4" fillId="0" borderId="0" xfId="0" applyFont="1" applyAlignment="1" applyProtection="1">
      <alignment horizontal="right"/>
    </xf>
    <xf numFmtId="0" fontId="8" fillId="0" borderId="0" xfId="0" applyFont="1" applyFill="1" applyProtection="1"/>
    <xf numFmtId="0" fontId="4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8" fillId="0" borderId="0" xfId="0" applyFont="1" applyProtection="1"/>
    <xf numFmtId="0" fontId="2" fillId="2" borderId="3" xfId="0" applyFont="1" applyFill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wrapText="1"/>
    </xf>
    <xf numFmtId="0" fontId="10" fillId="0" borderId="3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Fill="1" applyProtection="1"/>
    <xf numFmtId="0" fontId="7" fillId="3" borderId="4" xfId="0" applyFont="1" applyFill="1" applyBorder="1" applyAlignment="1" applyProtection="1">
      <alignment horizontal="left"/>
    </xf>
    <xf numFmtId="165" fontId="8" fillId="3" borderId="4" xfId="0" applyNumberFormat="1" applyFont="1" applyFill="1" applyBorder="1" applyAlignment="1" applyProtection="1">
      <alignment horizontal="center"/>
    </xf>
    <xf numFmtId="20" fontId="8" fillId="3" borderId="2" xfId="0" applyNumberFormat="1" applyFont="1" applyFill="1" applyBorder="1" applyAlignment="1" applyProtection="1">
      <alignment horizontal="center"/>
    </xf>
    <xf numFmtId="20" fontId="8" fillId="3" borderId="4" xfId="0" applyNumberFormat="1" applyFont="1" applyFill="1" applyBorder="1" applyAlignment="1" applyProtection="1">
      <alignment horizontal="center"/>
    </xf>
    <xf numFmtId="20" fontId="8" fillId="3" borderId="3" xfId="0" applyNumberFormat="1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left"/>
    </xf>
    <xf numFmtId="165" fontId="8" fillId="3" borderId="6" xfId="0" applyNumberFormat="1" applyFont="1" applyFill="1" applyBorder="1" applyAlignment="1" applyProtection="1">
      <alignment horizontal="center"/>
    </xf>
    <xf numFmtId="20" fontId="8" fillId="3" borderId="6" xfId="0" applyNumberFormat="1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left"/>
    </xf>
    <xf numFmtId="165" fontId="8" fillId="3" borderId="3" xfId="0" applyNumberFormat="1" applyFont="1" applyFill="1" applyBorder="1" applyAlignment="1" applyProtection="1">
      <alignment horizontal="center"/>
    </xf>
    <xf numFmtId="20" fontId="8" fillId="3" borderId="8" xfId="0" applyNumberFormat="1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center"/>
    </xf>
    <xf numFmtId="20" fontId="8" fillId="0" borderId="2" xfId="0" applyNumberFormat="1" applyFont="1" applyFill="1" applyBorder="1" applyAlignment="1" applyProtection="1">
      <alignment horizontal="center"/>
    </xf>
    <xf numFmtId="20" fontId="8" fillId="0" borderId="4" xfId="0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165" fontId="8" fillId="0" borderId="3" xfId="0" applyNumberFormat="1" applyFont="1" applyBorder="1" applyAlignment="1" applyProtection="1">
      <alignment horizontal="center"/>
    </xf>
    <xf numFmtId="20" fontId="8" fillId="0" borderId="7" xfId="0" applyNumberFormat="1" applyFont="1" applyFill="1" applyBorder="1" applyAlignment="1" applyProtection="1">
      <alignment horizontal="center"/>
    </xf>
    <xf numFmtId="20" fontId="8" fillId="0" borderId="3" xfId="0" applyNumberFormat="1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left"/>
    </xf>
    <xf numFmtId="165" fontId="8" fillId="0" borderId="6" xfId="0" applyNumberFormat="1" applyFont="1" applyBorder="1" applyAlignment="1" applyProtection="1">
      <alignment horizontal="center"/>
    </xf>
    <xf numFmtId="20" fontId="8" fillId="0" borderId="8" xfId="0" applyNumberFormat="1" applyFont="1" applyFill="1" applyBorder="1" applyAlignment="1" applyProtection="1">
      <alignment horizontal="center"/>
    </xf>
    <xf numFmtId="20" fontId="8" fillId="0" borderId="6" xfId="0" applyNumberFormat="1" applyFont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left"/>
    </xf>
    <xf numFmtId="165" fontId="8" fillId="0" borderId="4" xfId="0" applyNumberFormat="1" applyFont="1" applyFill="1" applyBorder="1" applyAlignment="1" applyProtection="1">
      <alignment horizontal="center"/>
    </xf>
    <xf numFmtId="20" fontId="8" fillId="0" borderId="4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/>
    </xf>
    <xf numFmtId="165" fontId="8" fillId="0" borderId="3" xfId="0" applyNumberFormat="1" applyFont="1" applyFill="1" applyBorder="1" applyAlignment="1" applyProtection="1">
      <alignment horizontal="center"/>
    </xf>
    <xf numFmtId="20" fontId="8" fillId="0" borderId="3" xfId="0" applyNumberFormat="1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left"/>
    </xf>
    <xf numFmtId="165" fontId="8" fillId="0" borderId="9" xfId="0" applyNumberFormat="1" applyFont="1" applyFill="1" applyBorder="1" applyAlignment="1" applyProtection="1">
      <alignment horizontal="center"/>
    </xf>
    <xf numFmtId="20" fontId="8" fillId="0" borderId="6" xfId="0" applyNumberFormat="1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left"/>
    </xf>
    <xf numFmtId="165" fontId="8" fillId="0" borderId="9" xfId="0" applyNumberFormat="1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165" fontId="8" fillId="0" borderId="6" xfId="0" applyNumberFormat="1" applyFont="1" applyFill="1" applyBorder="1" applyAlignment="1" applyProtection="1">
      <alignment horizontal="center"/>
    </xf>
    <xf numFmtId="165" fontId="8" fillId="0" borderId="10" xfId="0" applyNumberFormat="1" applyFont="1" applyBorder="1" applyAlignment="1" applyProtection="1">
      <alignment horizontal="center"/>
    </xf>
    <xf numFmtId="20" fontId="8" fillId="0" borderId="11" xfId="0" applyNumberFormat="1" applyFont="1" applyFill="1" applyBorder="1" applyAlignment="1" applyProtection="1">
      <alignment horizontal="center"/>
    </xf>
    <xf numFmtId="20" fontId="8" fillId="0" borderId="1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65" fontId="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2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2" fillId="4" borderId="0" xfId="0" applyFont="1" applyFill="1" applyBorder="1" applyAlignment="1" applyProtection="1">
      <alignment horizontal="left"/>
    </xf>
    <xf numFmtId="0" fontId="14" fillId="4" borderId="0" xfId="0" applyFont="1" applyFill="1" applyProtection="1"/>
    <xf numFmtId="0" fontId="5" fillId="4" borderId="0" xfId="0" applyFont="1" applyFill="1" applyBorder="1" applyAlignment="1" applyProtection="1">
      <alignment horizontal="right"/>
    </xf>
    <xf numFmtId="2" fontId="5" fillId="4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2" fillId="0" borderId="0" xfId="0" applyFont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14" fillId="5" borderId="0" xfId="0" applyFont="1" applyFill="1" applyProtection="1"/>
    <xf numFmtId="0" fontId="5" fillId="5" borderId="0" xfId="0" applyFont="1" applyFill="1" applyBorder="1" applyAlignment="1" applyProtection="1">
      <alignment horizontal="right"/>
    </xf>
    <xf numFmtId="2" fontId="5" fillId="5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Protection="1"/>
    <xf numFmtId="46" fontId="0" fillId="0" borderId="0" xfId="0" applyNumberFormat="1" applyFont="1" applyBorder="1" applyProtection="1"/>
    <xf numFmtId="0" fontId="0" fillId="0" borderId="0" xfId="0" applyFont="1" applyBorder="1" applyProtection="1"/>
    <xf numFmtId="0" fontId="1" fillId="0" borderId="0" xfId="0" applyFont="1" applyProtection="1"/>
    <xf numFmtId="0" fontId="4" fillId="0" borderId="1" xfId="0" applyFont="1" applyBorder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4" fillId="0" borderId="5" xfId="0" applyFont="1" applyBorder="1" applyAlignment="1" applyProtection="1">
      <alignment horizontal="left"/>
    </xf>
    <xf numFmtId="0" fontId="9" fillId="0" borderId="5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vertical="center"/>
    </xf>
    <xf numFmtId="0" fontId="0" fillId="0" borderId="0" xfId="0" applyProtection="1"/>
    <xf numFmtId="0" fontId="9" fillId="6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3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 wrapText="1"/>
    </xf>
    <xf numFmtId="49" fontId="4" fillId="6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51404</xdr:colOff>
      <xdr:row>0</xdr:row>
      <xdr:rowOff>0</xdr:rowOff>
    </xdr:from>
    <xdr:to>
      <xdr:col>4</xdr:col>
      <xdr:colOff>95296</xdr:colOff>
      <xdr:row>2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4" y="0"/>
          <a:ext cx="4112428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490915</xdr:colOff>
      <xdr:row>28</xdr:row>
      <xdr:rowOff>177045</xdr:rowOff>
    </xdr:from>
    <xdr:to>
      <xdr:col>9</xdr:col>
      <xdr:colOff>2027464</xdr:colOff>
      <xdr:row>32</xdr:row>
      <xdr:rowOff>205618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601022" y="8300509"/>
          <a:ext cx="3346299" cy="1103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For Payroll Use Only:</a:t>
          </a:r>
        </a:p>
        <a:p>
          <a:endParaRPr lang="en-US" sz="1800"/>
        </a:p>
        <a:p>
          <a:r>
            <a:rPr lang="en-US" sz="1800"/>
            <a:t>     FW 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49"/>
  <sheetViews>
    <sheetView tabSelected="1" zoomScale="70" zoomScaleNormal="70" workbookViewId="0">
      <selection activeCell="C8" sqref="C8"/>
    </sheetView>
  </sheetViews>
  <sheetFormatPr defaultColWidth="8.88671875" defaultRowHeight="14.4" x14ac:dyDescent="0.3"/>
  <cols>
    <col min="1" max="1" width="10.88671875" style="11" customWidth="1"/>
    <col min="2" max="2" width="17.44140625" style="11" customWidth="1"/>
    <col min="3" max="3" width="15.33203125" style="11" customWidth="1"/>
    <col min="4" max="4" width="17.5546875" style="11" customWidth="1"/>
    <col min="5" max="5" width="13.44140625" style="11" customWidth="1"/>
    <col min="6" max="6" width="13.6640625" style="11" customWidth="1"/>
    <col min="7" max="7" width="27.44140625" style="11" customWidth="1"/>
    <col min="8" max="8" width="36.109375" style="11" customWidth="1"/>
    <col min="9" max="9" width="27.109375" style="11" customWidth="1"/>
    <col min="10" max="10" width="30.5546875" style="11" customWidth="1"/>
    <col min="11" max="11" width="4.109375" style="11" customWidth="1"/>
    <col min="12" max="16384" width="8.88671875" style="12"/>
  </cols>
  <sheetData>
    <row r="1" spans="1:11" s="10" customFormat="1" ht="36.6" x14ac:dyDescent="0.7">
      <c r="A1" s="120" t="s">
        <v>48</v>
      </c>
      <c r="B1" s="120"/>
      <c r="C1" s="120"/>
      <c r="D1" s="120"/>
      <c r="E1" s="120"/>
      <c r="F1" s="120"/>
      <c r="G1" s="120"/>
      <c r="H1" s="120"/>
      <c r="I1" s="120"/>
      <c r="J1" s="120"/>
      <c r="K1" s="9"/>
    </row>
    <row r="2" spans="1:11" ht="30" customHeight="1" x14ac:dyDescent="0.55000000000000004">
      <c r="A2" s="121" t="s">
        <v>49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30" customHeight="1" x14ac:dyDescent="0.3">
      <c r="E3" s="12"/>
      <c r="F3" s="12"/>
      <c r="G3" s="12"/>
    </row>
    <row r="4" spans="1:11" s="17" customFormat="1" ht="28.5" customHeight="1" x14ac:dyDescent="0.4">
      <c r="A4" s="13" t="s">
        <v>16</v>
      </c>
      <c r="B4" s="124"/>
      <c r="C4" s="124"/>
      <c r="D4" s="14"/>
      <c r="E4" s="14"/>
      <c r="F4" s="15"/>
      <c r="G4" s="15"/>
      <c r="H4" s="15"/>
      <c r="I4" s="16" t="s">
        <v>25</v>
      </c>
      <c r="J4" s="97"/>
    </row>
    <row r="5" spans="1:11" s="17" customFormat="1" ht="27.75" customHeight="1" x14ac:dyDescent="0.4">
      <c r="A5" s="18" t="s">
        <v>15</v>
      </c>
      <c r="B5" s="124"/>
      <c r="C5" s="124"/>
      <c r="D5" s="124"/>
      <c r="E5" s="14"/>
      <c r="F5" s="15"/>
      <c r="G5" s="15"/>
      <c r="H5" s="123" t="s">
        <v>23</v>
      </c>
      <c r="I5" s="123"/>
      <c r="J5" s="8">
        <v>42020</v>
      </c>
    </row>
    <row r="6" spans="1:11" s="17" customFormat="1" ht="26.25" customHeight="1" x14ac:dyDescent="0.35">
      <c r="B6" s="19"/>
      <c r="G6" s="20"/>
      <c r="H6" s="20"/>
      <c r="J6" s="20"/>
      <c r="K6" s="20"/>
    </row>
    <row r="7" spans="1:11" s="28" customFormat="1" ht="57" x14ac:dyDescent="0.3">
      <c r="A7" s="21"/>
      <c r="B7" s="22" t="s">
        <v>12</v>
      </c>
      <c r="C7" s="23" t="s">
        <v>0</v>
      </c>
      <c r="D7" s="23" t="s">
        <v>1</v>
      </c>
      <c r="E7" s="24" t="s">
        <v>33</v>
      </c>
      <c r="F7" s="22" t="s">
        <v>32</v>
      </c>
      <c r="G7" s="25" t="s">
        <v>36</v>
      </c>
      <c r="H7" s="25" t="s">
        <v>46</v>
      </c>
      <c r="I7" s="25" t="s">
        <v>47</v>
      </c>
      <c r="J7" s="26" t="s">
        <v>34</v>
      </c>
      <c r="K7" s="27"/>
    </row>
    <row r="8" spans="1:11" s="28" customFormat="1" ht="18" x14ac:dyDescent="0.35">
      <c r="A8" s="29" t="s">
        <v>5</v>
      </c>
      <c r="B8" s="30">
        <f>IF($J$5=0,"",$J$5-6)</f>
        <v>42014</v>
      </c>
      <c r="C8" s="4"/>
      <c r="D8" s="4"/>
      <c r="E8" s="31">
        <f t="shared" ref="E8:E28" si="0">D8-C8</f>
        <v>0</v>
      </c>
      <c r="F8" s="32"/>
      <c r="G8" s="98"/>
      <c r="H8" s="99"/>
      <c r="I8" s="98"/>
      <c r="J8" s="99"/>
      <c r="K8" s="27"/>
    </row>
    <row r="9" spans="1:11" s="28" customFormat="1" ht="18" x14ac:dyDescent="0.35">
      <c r="A9" s="29" t="s">
        <v>5</v>
      </c>
      <c r="B9" s="30">
        <f>IF($J$5=0,"",$J$5-6)</f>
        <v>42014</v>
      </c>
      <c r="C9" s="4"/>
      <c r="D9" s="4"/>
      <c r="E9" s="31">
        <f t="shared" si="0"/>
        <v>0</v>
      </c>
      <c r="F9" s="33"/>
      <c r="G9" s="98"/>
      <c r="H9" s="99"/>
      <c r="I9" s="98"/>
      <c r="J9" s="99"/>
      <c r="K9" s="27"/>
    </row>
    <row r="10" spans="1:11" s="28" customFormat="1" ht="18.600000000000001" thickBot="1" x14ac:dyDescent="0.4">
      <c r="A10" s="34" t="s">
        <v>5</v>
      </c>
      <c r="B10" s="35">
        <f>IF($J$5=0,"",$J$5-6)</f>
        <v>42014</v>
      </c>
      <c r="C10" s="5"/>
      <c r="D10" s="5"/>
      <c r="E10" s="36">
        <f t="shared" si="0"/>
        <v>0</v>
      </c>
      <c r="F10" s="36">
        <f>SUM(E8:E10)</f>
        <v>0</v>
      </c>
      <c r="G10" s="100"/>
      <c r="H10" s="101"/>
      <c r="I10" s="100"/>
      <c r="J10" s="101"/>
      <c r="K10" s="27"/>
    </row>
    <row r="11" spans="1:11" s="28" customFormat="1" ht="18" x14ac:dyDescent="0.35">
      <c r="A11" s="29" t="s">
        <v>6</v>
      </c>
      <c r="B11" s="30">
        <f>IF($J$5=0,"",$J$5-5)</f>
        <v>42015</v>
      </c>
      <c r="C11" s="4"/>
      <c r="D11" s="4"/>
      <c r="E11" s="31">
        <f t="shared" si="0"/>
        <v>0</v>
      </c>
      <c r="F11" s="32"/>
      <c r="G11" s="102"/>
      <c r="H11" s="103"/>
      <c r="I11" s="102"/>
      <c r="J11" s="103"/>
      <c r="K11" s="27"/>
    </row>
    <row r="12" spans="1:11" s="28" customFormat="1" ht="18" x14ac:dyDescent="0.35">
      <c r="A12" s="37" t="s">
        <v>6</v>
      </c>
      <c r="B12" s="38">
        <f>IF($J$5=0,"",$J$5-5)</f>
        <v>42015</v>
      </c>
      <c r="C12" s="4"/>
      <c r="D12" s="4"/>
      <c r="E12" s="31">
        <f t="shared" si="0"/>
        <v>0</v>
      </c>
      <c r="F12" s="33"/>
      <c r="G12" s="98"/>
      <c r="H12" s="99"/>
      <c r="I12" s="98"/>
      <c r="J12" s="99"/>
      <c r="K12" s="27"/>
    </row>
    <row r="13" spans="1:11" s="28" customFormat="1" ht="18.600000000000001" thickBot="1" x14ac:dyDescent="0.4">
      <c r="A13" s="34" t="s">
        <v>6</v>
      </c>
      <c r="B13" s="35">
        <f>IF($J$5=0,"",$J$5-5)</f>
        <v>42015</v>
      </c>
      <c r="C13" s="5"/>
      <c r="D13" s="5"/>
      <c r="E13" s="39">
        <f t="shared" si="0"/>
        <v>0</v>
      </c>
      <c r="F13" s="36">
        <f>SUM(E11:E13)</f>
        <v>0</v>
      </c>
      <c r="G13" s="100"/>
      <c r="H13" s="101"/>
      <c r="I13" s="100"/>
      <c r="J13" s="101"/>
      <c r="K13" s="27"/>
    </row>
    <row r="14" spans="1:11" s="28" customFormat="1" ht="18" x14ac:dyDescent="0.35">
      <c r="A14" s="40" t="s">
        <v>2</v>
      </c>
      <c r="B14" s="41">
        <f>IF($J$5=0,"",$J$5-4)</f>
        <v>42016</v>
      </c>
      <c r="C14" s="4"/>
      <c r="D14" s="4"/>
      <c r="E14" s="42">
        <f t="shared" si="0"/>
        <v>0</v>
      </c>
      <c r="F14" s="43"/>
      <c r="G14" s="104"/>
      <c r="H14" s="105"/>
      <c r="I14" s="104"/>
      <c r="J14" s="105"/>
    </row>
    <row r="15" spans="1:11" s="28" customFormat="1" ht="18" x14ac:dyDescent="0.35">
      <c r="A15" s="44" t="s">
        <v>2</v>
      </c>
      <c r="B15" s="45">
        <f>IF($J$5=0,"",$J$5-4)</f>
        <v>42016</v>
      </c>
      <c r="C15" s="6"/>
      <c r="D15" s="6"/>
      <c r="E15" s="46">
        <f t="shared" si="0"/>
        <v>0</v>
      </c>
      <c r="F15" s="47"/>
      <c r="G15" s="106"/>
      <c r="H15" s="107"/>
      <c r="I15" s="106"/>
      <c r="J15" s="107"/>
    </row>
    <row r="16" spans="1:11" s="28" customFormat="1" ht="18.600000000000001" thickBot="1" x14ac:dyDescent="0.4">
      <c r="A16" s="48" t="s">
        <v>2</v>
      </c>
      <c r="B16" s="49">
        <f>IF($J$5=0,"",$J$5-4)</f>
        <v>42016</v>
      </c>
      <c r="C16" s="5"/>
      <c r="D16" s="5"/>
      <c r="E16" s="50">
        <f t="shared" si="0"/>
        <v>0</v>
      </c>
      <c r="F16" s="51">
        <f>SUM(E14:E16)</f>
        <v>0</v>
      </c>
      <c r="G16" s="108"/>
      <c r="H16" s="109"/>
      <c r="I16" s="108"/>
      <c r="J16" s="109"/>
    </row>
    <row r="17" spans="1:11" s="28" customFormat="1" ht="18" x14ac:dyDescent="0.35">
      <c r="A17" s="52" t="s">
        <v>13</v>
      </c>
      <c r="B17" s="53">
        <f>IF($J$5=0,"",$J$5-3)</f>
        <v>42017</v>
      </c>
      <c r="C17" s="4"/>
      <c r="D17" s="4"/>
      <c r="E17" s="42">
        <f t="shared" si="0"/>
        <v>0</v>
      </c>
      <c r="F17" s="54"/>
      <c r="G17" s="104"/>
      <c r="H17" s="105"/>
      <c r="I17" s="104"/>
      <c r="J17" s="105"/>
    </row>
    <row r="18" spans="1:11" s="28" customFormat="1" ht="18" x14ac:dyDescent="0.35">
      <c r="A18" s="55" t="s">
        <v>13</v>
      </c>
      <c r="B18" s="56">
        <f>IF($J$5=0,"",$J$5-3)</f>
        <v>42017</v>
      </c>
      <c r="C18" s="6"/>
      <c r="D18" s="6"/>
      <c r="E18" s="57">
        <f t="shared" si="0"/>
        <v>0</v>
      </c>
      <c r="F18" s="57"/>
      <c r="G18" s="106"/>
      <c r="H18" s="107"/>
      <c r="I18" s="106"/>
      <c r="J18" s="107"/>
    </row>
    <row r="19" spans="1:11" s="28" customFormat="1" ht="18.600000000000001" thickBot="1" x14ac:dyDescent="0.4">
      <c r="A19" s="58" t="s">
        <v>13</v>
      </c>
      <c r="B19" s="59">
        <f>IF($J$5=0,"",$J$5-3)</f>
        <v>42017</v>
      </c>
      <c r="C19" s="5"/>
      <c r="D19" s="5"/>
      <c r="E19" s="50">
        <f t="shared" si="0"/>
        <v>0</v>
      </c>
      <c r="F19" s="60">
        <f>SUM(E17:E19)</f>
        <v>0</v>
      </c>
      <c r="G19" s="108"/>
      <c r="H19" s="110"/>
      <c r="I19" s="111"/>
      <c r="J19" s="109"/>
    </row>
    <row r="20" spans="1:11" s="28" customFormat="1" ht="18" x14ac:dyDescent="0.35">
      <c r="A20" s="40" t="s">
        <v>3</v>
      </c>
      <c r="B20" s="41">
        <f>IF($J$5=0,"",$J$5-2)</f>
        <v>42018</v>
      </c>
      <c r="C20" s="4"/>
      <c r="D20" s="4"/>
      <c r="E20" s="42">
        <f t="shared" si="0"/>
        <v>0</v>
      </c>
      <c r="F20" s="43"/>
      <c r="G20" s="104"/>
      <c r="H20" s="105"/>
      <c r="I20" s="104"/>
      <c r="J20" s="105"/>
    </row>
    <row r="21" spans="1:11" s="28" customFormat="1" ht="18" x14ac:dyDescent="0.35">
      <c r="A21" s="44" t="s">
        <v>3</v>
      </c>
      <c r="B21" s="45">
        <f>IF($J$5=0,"",$J$5-2)</f>
        <v>42018</v>
      </c>
      <c r="C21" s="6"/>
      <c r="D21" s="6"/>
      <c r="E21" s="42">
        <f t="shared" si="0"/>
        <v>0</v>
      </c>
      <c r="F21" s="43"/>
      <c r="G21" s="112"/>
      <c r="H21" s="107"/>
      <c r="I21" s="106"/>
      <c r="J21" s="107"/>
    </row>
    <row r="22" spans="1:11" s="28" customFormat="1" ht="18.600000000000001" thickBot="1" x14ac:dyDescent="0.4">
      <c r="A22" s="61" t="s">
        <v>3</v>
      </c>
      <c r="B22" s="62">
        <f>IF($J$5=0,"",$J$5-2)</f>
        <v>42018</v>
      </c>
      <c r="C22" s="5"/>
      <c r="D22" s="5"/>
      <c r="E22" s="50">
        <f t="shared" si="0"/>
        <v>0</v>
      </c>
      <c r="F22" s="51">
        <f>SUM(E20:E22)</f>
        <v>0</v>
      </c>
      <c r="G22" s="113"/>
      <c r="H22" s="109"/>
      <c r="I22" s="108"/>
      <c r="J22" s="109"/>
    </row>
    <row r="23" spans="1:11" s="28" customFormat="1" ht="18" x14ac:dyDescent="0.35">
      <c r="A23" s="52" t="s">
        <v>14</v>
      </c>
      <c r="B23" s="53">
        <f>IF($J$5=0,"",$J$5-1)</f>
        <v>42019</v>
      </c>
      <c r="C23" s="4"/>
      <c r="D23" s="4"/>
      <c r="E23" s="42">
        <f t="shared" si="0"/>
        <v>0</v>
      </c>
      <c r="F23" s="54"/>
      <c r="G23" s="104"/>
      <c r="H23" s="105"/>
      <c r="I23" s="104"/>
      <c r="J23" s="105"/>
    </row>
    <row r="24" spans="1:11" s="28" customFormat="1" ht="18" x14ac:dyDescent="0.35">
      <c r="A24" s="55" t="s">
        <v>14</v>
      </c>
      <c r="B24" s="56">
        <f>IF($J$5=0,"",$J$5-1)</f>
        <v>42019</v>
      </c>
      <c r="C24" s="6"/>
      <c r="D24" s="6"/>
      <c r="E24" s="57">
        <f t="shared" si="0"/>
        <v>0</v>
      </c>
      <c r="F24" s="57"/>
      <c r="G24" s="106"/>
      <c r="H24" s="107"/>
      <c r="I24" s="106"/>
      <c r="J24" s="107"/>
    </row>
    <row r="25" spans="1:11" s="28" customFormat="1" ht="18.600000000000001" thickBot="1" x14ac:dyDescent="0.4">
      <c r="A25" s="63" t="s">
        <v>14</v>
      </c>
      <c r="B25" s="64">
        <f>IF($J$5=0,"",$J$5-1)</f>
        <v>42019</v>
      </c>
      <c r="C25" s="5"/>
      <c r="D25" s="5"/>
      <c r="E25" s="50">
        <f t="shared" si="0"/>
        <v>0</v>
      </c>
      <c r="F25" s="60">
        <f>SUM(E23:E25)</f>
        <v>0</v>
      </c>
      <c r="G25" s="108"/>
      <c r="H25" s="109"/>
      <c r="I25" s="108"/>
      <c r="J25" s="109"/>
      <c r="K25" s="27"/>
    </row>
    <row r="26" spans="1:11" s="28" customFormat="1" ht="18" x14ac:dyDescent="0.35">
      <c r="A26" s="40" t="s">
        <v>4</v>
      </c>
      <c r="B26" s="65">
        <f>IF($J$5=0,"",$J$5-0)</f>
        <v>42020</v>
      </c>
      <c r="C26" s="7"/>
      <c r="D26" s="7"/>
      <c r="E26" s="66">
        <f t="shared" si="0"/>
        <v>0</v>
      </c>
      <c r="F26" s="67"/>
      <c r="G26" s="114"/>
      <c r="H26" s="115"/>
      <c r="I26" s="114"/>
      <c r="J26" s="115"/>
      <c r="K26" s="27"/>
    </row>
    <row r="27" spans="1:11" s="28" customFormat="1" ht="18" x14ac:dyDescent="0.35">
      <c r="A27" s="44" t="s">
        <v>4</v>
      </c>
      <c r="B27" s="45">
        <f>IF($J$5=0,"",$J$5-0)</f>
        <v>42020</v>
      </c>
      <c r="C27" s="4"/>
      <c r="D27" s="4"/>
      <c r="E27" s="42">
        <f t="shared" si="0"/>
        <v>0</v>
      </c>
      <c r="F27" s="54"/>
      <c r="G27" s="116"/>
      <c r="H27" s="117"/>
      <c r="I27" s="116"/>
      <c r="J27" s="117"/>
      <c r="K27" s="27"/>
    </row>
    <row r="28" spans="1:11" s="28" customFormat="1" ht="18.600000000000001" thickBot="1" x14ac:dyDescent="0.4">
      <c r="A28" s="61" t="s">
        <v>4</v>
      </c>
      <c r="B28" s="62">
        <f>IF($J$5=0,"",$J$5-0)</f>
        <v>42020</v>
      </c>
      <c r="C28" s="5"/>
      <c r="D28" s="5"/>
      <c r="E28" s="50">
        <f t="shared" si="0"/>
        <v>0</v>
      </c>
      <c r="F28" s="60">
        <f>SUM(E26:E28)</f>
        <v>0</v>
      </c>
      <c r="G28" s="113"/>
      <c r="H28" s="118"/>
      <c r="I28" s="113"/>
      <c r="J28" s="118"/>
      <c r="K28" s="27"/>
    </row>
    <row r="29" spans="1:11" s="28" customFormat="1" ht="15" customHeight="1" x14ac:dyDescent="0.3">
      <c r="A29" s="68"/>
      <c r="B29" s="69"/>
      <c r="C29" s="70"/>
      <c r="D29" s="70"/>
      <c r="E29" s="71"/>
      <c r="F29" s="71"/>
      <c r="G29" s="27"/>
      <c r="H29" s="27"/>
      <c r="I29" s="27"/>
      <c r="J29" s="27"/>
      <c r="K29" s="27"/>
    </row>
    <row r="30" spans="1:11" s="28" customFormat="1" ht="25.5" customHeight="1" x14ac:dyDescent="0.45">
      <c r="A30" s="72"/>
      <c r="B30" s="73"/>
      <c r="C30" s="74"/>
      <c r="D30" s="75" t="s">
        <v>7</v>
      </c>
      <c r="E30" s="75"/>
      <c r="F30" s="76">
        <f>SUM(F8:F28)*24</f>
        <v>0</v>
      </c>
      <c r="G30" s="77"/>
      <c r="H30" s="77"/>
      <c r="I30" s="77"/>
      <c r="J30" s="77"/>
      <c r="K30" s="77"/>
    </row>
    <row r="31" spans="1:11" s="28" customFormat="1" ht="25.5" customHeight="1" x14ac:dyDescent="0.45">
      <c r="A31" s="78"/>
      <c r="B31" s="79"/>
      <c r="C31" s="80"/>
      <c r="D31" s="81" t="s">
        <v>8</v>
      </c>
      <c r="E31" s="81"/>
      <c r="F31" s="82">
        <f>F30</f>
        <v>0</v>
      </c>
      <c r="G31" s="27"/>
      <c r="H31" s="27"/>
      <c r="I31" s="27"/>
      <c r="J31" s="27"/>
      <c r="K31" s="27"/>
    </row>
    <row r="32" spans="1:11" s="28" customFormat="1" ht="18" customHeight="1" x14ac:dyDescent="0.3">
      <c r="A32" s="78"/>
      <c r="B32" s="78"/>
      <c r="C32" s="27"/>
      <c r="D32" s="27"/>
      <c r="E32" s="83"/>
      <c r="F32" s="84"/>
      <c r="G32" s="27"/>
      <c r="H32" s="27"/>
      <c r="I32" s="27"/>
      <c r="J32" s="27"/>
      <c r="K32" s="27"/>
    </row>
    <row r="33" spans="1:16" ht="21" customHeight="1" x14ac:dyDescent="0.3">
      <c r="A33" s="85"/>
      <c r="B33" s="86"/>
      <c r="C33" s="87"/>
      <c r="D33" s="88"/>
      <c r="E33" s="88"/>
      <c r="G33" s="87"/>
      <c r="H33" s="87"/>
      <c r="I33" s="87"/>
      <c r="J33" s="87"/>
      <c r="K33" s="87"/>
    </row>
    <row r="34" spans="1:16" s="28" customFormat="1" ht="13.5" customHeight="1" x14ac:dyDescent="0.3">
      <c r="G34" s="27"/>
      <c r="H34" s="27"/>
      <c r="I34" s="27"/>
      <c r="J34" s="27"/>
      <c r="K34" s="72"/>
      <c r="L34" s="77"/>
      <c r="M34" s="77"/>
      <c r="N34" s="77"/>
      <c r="O34" s="77"/>
      <c r="P34" s="77"/>
    </row>
    <row r="35" spans="1:16" s="28" customFormat="1" ht="21" x14ac:dyDescent="0.4">
      <c r="A35" s="122" t="s">
        <v>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72"/>
      <c r="L35" s="77"/>
      <c r="M35" s="77"/>
      <c r="N35" s="77"/>
      <c r="O35" s="77"/>
      <c r="P35" s="77"/>
    </row>
    <row r="36" spans="1:16" s="28" customFormat="1" ht="47.25" customHeight="1" x14ac:dyDescent="0.4">
      <c r="A36" s="89" t="s">
        <v>10</v>
      </c>
      <c r="B36" s="89"/>
      <c r="C36" s="89"/>
      <c r="D36" s="90"/>
      <c r="E36" s="90"/>
      <c r="F36" s="90"/>
      <c r="G36" s="91"/>
      <c r="H36" s="89" t="s">
        <v>24</v>
      </c>
      <c r="I36" s="89"/>
      <c r="J36" s="89"/>
      <c r="K36" s="87"/>
      <c r="L36" s="87"/>
      <c r="M36" s="87"/>
      <c r="N36" s="87"/>
      <c r="O36" s="77"/>
      <c r="P36" s="77"/>
    </row>
    <row r="37" spans="1:16" s="28" customFormat="1" ht="47.25" customHeight="1" x14ac:dyDescent="0.4">
      <c r="A37" s="92" t="s">
        <v>11</v>
      </c>
      <c r="B37" s="92"/>
      <c r="C37" s="92"/>
      <c r="D37" s="93"/>
      <c r="E37" s="93"/>
      <c r="F37" s="93"/>
      <c r="G37" s="91"/>
      <c r="H37" s="92" t="s">
        <v>17</v>
      </c>
      <c r="I37" s="92"/>
      <c r="J37" s="92"/>
      <c r="K37" s="87"/>
      <c r="L37" s="87"/>
      <c r="M37" s="87"/>
      <c r="N37" s="87"/>
      <c r="O37" s="77"/>
      <c r="P37" s="77"/>
    </row>
    <row r="38" spans="1:16" ht="12.75" customHeight="1" x14ac:dyDescent="0.4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87"/>
      <c r="L38" s="94"/>
      <c r="M38" s="94"/>
      <c r="N38" s="94"/>
      <c r="O38" s="94"/>
      <c r="P38" s="94"/>
    </row>
    <row r="39" spans="1:16" s="28" customFormat="1" ht="38.25" customHeight="1" x14ac:dyDescent="0.3">
      <c r="A39" s="119" t="s">
        <v>35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27"/>
    </row>
    <row r="43" spans="1:16" x14ac:dyDescent="0.3">
      <c r="A43" s="95"/>
    </row>
    <row r="44" spans="1:16" x14ac:dyDescent="0.3">
      <c r="A44" s="95"/>
    </row>
    <row r="45" spans="1:16" s="11" customFormat="1" x14ac:dyDescent="0.3">
      <c r="A45" s="95"/>
      <c r="L45" s="12"/>
      <c r="M45" s="12"/>
      <c r="N45" s="12"/>
      <c r="O45" s="12"/>
      <c r="P45" s="12"/>
    </row>
    <row r="46" spans="1:16" s="11" customFormat="1" x14ac:dyDescent="0.3">
      <c r="A46" s="96"/>
      <c r="L46" s="12"/>
      <c r="M46" s="12"/>
      <c r="N46" s="12"/>
      <c r="O46" s="12"/>
      <c r="P46" s="12"/>
    </row>
    <row r="47" spans="1:16" s="11" customFormat="1" x14ac:dyDescent="0.3">
      <c r="A47" s="96"/>
      <c r="L47" s="12"/>
      <c r="M47" s="12"/>
      <c r="N47" s="12"/>
      <c r="O47" s="12"/>
      <c r="P47" s="12"/>
    </row>
    <row r="48" spans="1:16" s="11" customFormat="1" x14ac:dyDescent="0.3">
      <c r="A48" s="96"/>
      <c r="L48" s="12"/>
      <c r="M48" s="12"/>
      <c r="N48" s="12"/>
      <c r="O48" s="12"/>
      <c r="P48" s="12"/>
    </row>
    <row r="49" spans="1:16" s="11" customFormat="1" x14ac:dyDescent="0.3">
      <c r="A49" s="96"/>
      <c r="L49" s="12"/>
      <c r="M49" s="12"/>
      <c r="N49" s="12"/>
      <c r="O49" s="12"/>
      <c r="P49" s="12"/>
    </row>
  </sheetData>
  <sheetProtection algorithmName="SHA-512" hashValue="ju9BkXtjlT2+2vBPiJpSzh8l0j8g6u8DJWXNPrh4tcsP8ZLN1C1SFfwiKSfphwroxdn693gWmfx1GejC3i5e1Q==" saltValue="iBc4kgSnfKEfmBNKog3qxA==" spinCount="100000" sheet="1" objects="1" scenarios="1" selectLockedCells="1"/>
  <mergeCells count="7">
    <mergeCell ref="A39:J39"/>
    <mergeCell ref="A1:J1"/>
    <mergeCell ref="A2:J2"/>
    <mergeCell ref="A35:J35"/>
    <mergeCell ref="H5:I5"/>
    <mergeCell ref="B4:C4"/>
    <mergeCell ref="B5:D5"/>
  </mergeCells>
  <pageMargins left="0.5" right="0.5" top="0.35" bottom="0.35" header="0.55000000000000004" footer="0.3"/>
  <pageSetup scale="60" orientation="landscape" r:id="rId1"/>
  <headerFooter>
    <oddFooter>&amp;L&amp;Z&amp;F&amp;C&amp;D&amp;R&amp;10Modified 4/2/15 rv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Reference!$A$31:$A$34</xm:f>
          </x14:formula1>
          <xm:sqref>I8:I28</xm:sqref>
        </x14:dataValidation>
        <x14:dataValidation type="list" allowBlank="1" showInputMessage="1" showErrorMessage="1" xr:uid="{00000000-0002-0000-0000-000001000000}">
          <x14:formula1>
            <xm:f>Reference!$D$3:$D$98</xm:f>
          </x14:formula1>
          <xm:sqref>C8:D28</xm:sqref>
        </x14:dataValidation>
        <x14:dataValidation type="list" allowBlank="1" showInputMessage="1" showErrorMessage="1" xr:uid="{00000000-0002-0000-0000-000002000000}">
          <x14:formula1>
            <xm:f>Reference!$A$10:$A$14</xm:f>
          </x14:formula1>
          <xm:sqref>J4</xm:sqref>
        </x14:dataValidation>
        <x14:dataValidation type="list" allowBlank="1" showInputMessage="1" showErrorMessage="1" xr:uid="{00000000-0002-0000-0000-000003000000}">
          <x14:formula1>
            <xm:f>Reference!$A$19:$A$26</xm:f>
          </x14:formula1>
          <xm:sqref>G8:G28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8"/>
  <sheetViews>
    <sheetView workbookViewId="0">
      <selection activeCell="A38" sqref="A38:A41"/>
    </sheetView>
  </sheetViews>
  <sheetFormatPr defaultRowHeight="14.4" x14ac:dyDescent="0.3"/>
  <cols>
    <col min="1" max="1" width="60.109375" customWidth="1"/>
  </cols>
  <sheetData>
    <row r="2" spans="1:4" x14ac:dyDescent="0.3">
      <c r="A2" s="2" t="s">
        <v>31</v>
      </c>
      <c r="D2" s="2" t="s">
        <v>30</v>
      </c>
    </row>
    <row r="3" spans="1:4" x14ac:dyDescent="0.3">
      <c r="A3" s="2"/>
      <c r="D3" s="1">
        <v>0.25</v>
      </c>
    </row>
    <row r="4" spans="1:4" x14ac:dyDescent="0.3">
      <c r="A4" t="s">
        <v>19</v>
      </c>
      <c r="D4" s="1">
        <v>0.26041666666666702</v>
      </c>
    </row>
    <row r="5" spans="1:4" x14ac:dyDescent="0.3">
      <c r="A5" t="s">
        <v>18</v>
      </c>
      <c r="D5" s="1">
        <v>0.27083333333333398</v>
      </c>
    </row>
    <row r="6" spans="1:4" x14ac:dyDescent="0.3">
      <c r="D6" s="1">
        <v>0.281250000000001</v>
      </c>
    </row>
    <row r="7" spans="1:4" x14ac:dyDescent="0.3">
      <c r="D7" s="1">
        <v>0.29166666666666702</v>
      </c>
    </row>
    <row r="8" spans="1:4" x14ac:dyDescent="0.3">
      <c r="D8" s="1">
        <v>0.30208333333333398</v>
      </c>
    </row>
    <row r="9" spans="1:4" x14ac:dyDescent="0.3">
      <c r="A9" s="2" t="s">
        <v>26</v>
      </c>
      <c r="D9" s="1">
        <v>0.312500000000001</v>
      </c>
    </row>
    <row r="10" spans="1:4" x14ac:dyDescent="0.3">
      <c r="A10" s="2"/>
      <c r="D10" s="1">
        <v>0.32291666666666702</v>
      </c>
    </row>
    <row r="11" spans="1:4" x14ac:dyDescent="0.3">
      <c r="A11" s="3" t="s">
        <v>20</v>
      </c>
      <c r="D11" s="1">
        <v>0.33333333333333398</v>
      </c>
    </row>
    <row r="12" spans="1:4" x14ac:dyDescent="0.3">
      <c r="A12" s="3" t="s">
        <v>21</v>
      </c>
      <c r="D12" s="1">
        <v>0.343750000000001</v>
      </c>
    </row>
    <row r="13" spans="1:4" x14ac:dyDescent="0.3">
      <c r="A13" s="3" t="s">
        <v>22</v>
      </c>
      <c r="D13" s="1">
        <v>0.35416666666666702</v>
      </c>
    </row>
    <row r="14" spans="1:4" x14ac:dyDescent="0.3">
      <c r="A14" t="s">
        <v>27</v>
      </c>
      <c r="D14" s="1">
        <v>0.36458333333333398</v>
      </c>
    </row>
    <row r="15" spans="1:4" x14ac:dyDescent="0.3">
      <c r="D15" s="1">
        <v>0.375000000000001</v>
      </c>
    </row>
    <row r="16" spans="1:4" x14ac:dyDescent="0.3">
      <c r="D16" s="1">
        <v>0.38541666666666702</v>
      </c>
    </row>
    <row r="17" spans="1:4" x14ac:dyDescent="0.3">
      <c r="D17" s="1">
        <v>0.39583333333333398</v>
      </c>
    </row>
    <row r="18" spans="1:4" x14ac:dyDescent="0.3">
      <c r="A18" s="2" t="s">
        <v>28</v>
      </c>
      <c r="D18" s="1">
        <v>0.406250000000001</v>
      </c>
    </row>
    <row r="19" spans="1:4" x14ac:dyDescent="0.3">
      <c r="A19" s="2"/>
      <c r="D19" s="1">
        <v>0.41666666666666702</v>
      </c>
    </row>
    <row r="20" spans="1:4" x14ac:dyDescent="0.3">
      <c r="A20" t="s">
        <v>37</v>
      </c>
      <c r="C20" s="3"/>
      <c r="D20" s="1">
        <v>0.42708333333333398</v>
      </c>
    </row>
    <row r="21" spans="1:4" x14ac:dyDescent="0.3">
      <c r="A21" s="3" t="s">
        <v>38</v>
      </c>
      <c r="D21" s="1">
        <v>0.437500000000001</v>
      </c>
    </row>
    <row r="22" spans="1:4" x14ac:dyDescent="0.3">
      <c r="A22" s="3" t="s">
        <v>39</v>
      </c>
      <c r="C22" s="3"/>
      <c r="D22" s="1">
        <v>0.44791666666666702</v>
      </c>
    </row>
    <row r="23" spans="1:4" x14ac:dyDescent="0.3">
      <c r="A23" s="3" t="s">
        <v>40</v>
      </c>
      <c r="D23" s="1">
        <v>0.45833333333333398</v>
      </c>
    </row>
    <row r="24" spans="1:4" x14ac:dyDescent="0.3">
      <c r="A24" t="s">
        <v>29</v>
      </c>
      <c r="D24" s="1">
        <v>0.468750000000001</v>
      </c>
    </row>
    <row r="25" spans="1:4" x14ac:dyDescent="0.3">
      <c r="A25" s="3" t="s">
        <v>41</v>
      </c>
      <c r="D25" s="1">
        <v>0.47916666666666802</v>
      </c>
    </row>
    <row r="26" spans="1:4" x14ac:dyDescent="0.3">
      <c r="A26" s="3" t="s">
        <v>42</v>
      </c>
      <c r="D26" s="1">
        <v>0.48958333333333398</v>
      </c>
    </row>
    <row r="27" spans="1:4" x14ac:dyDescent="0.3">
      <c r="D27" s="1">
        <v>0.500000000000001</v>
      </c>
    </row>
    <row r="28" spans="1:4" x14ac:dyDescent="0.3">
      <c r="A28" s="3"/>
      <c r="D28" s="1">
        <v>0.51041666666666796</v>
      </c>
    </row>
    <row r="29" spans="1:4" x14ac:dyDescent="0.3">
      <c r="A29" s="2"/>
      <c r="D29" s="1">
        <v>0.52083333333333404</v>
      </c>
    </row>
    <row r="30" spans="1:4" x14ac:dyDescent="0.3">
      <c r="D30" s="1">
        <v>0.531250000000001</v>
      </c>
    </row>
    <row r="31" spans="1:4" x14ac:dyDescent="0.3">
      <c r="D31" s="1">
        <v>0.54166666666666796</v>
      </c>
    </row>
    <row r="32" spans="1:4" x14ac:dyDescent="0.3">
      <c r="A32" s="3" t="s">
        <v>43</v>
      </c>
      <c r="D32" s="1">
        <v>0.55208333333333404</v>
      </c>
    </row>
    <row r="33" spans="1:4" x14ac:dyDescent="0.3">
      <c r="A33" s="3" t="s">
        <v>44</v>
      </c>
      <c r="D33" s="1">
        <v>0.562500000000001</v>
      </c>
    </row>
    <row r="34" spans="1:4" x14ac:dyDescent="0.3">
      <c r="A34" s="3" t="s">
        <v>45</v>
      </c>
      <c r="D34" s="1">
        <v>0.57291666666666796</v>
      </c>
    </row>
    <row r="35" spans="1:4" x14ac:dyDescent="0.3">
      <c r="D35" s="1">
        <v>0.58333333333333404</v>
      </c>
    </row>
    <row r="36" spans="1:4" x14ac:dyDescent="0.3">
      <c r="D36" s="1">
        <v>0.593750000000001</v>
      </c>
    </row>
    <row r="37" spans="1:4" x14ac:dyDescent="0.3">
      <c r="D37" s="1">
        <v>0.60416666666666796</v>
      </c>
    </row>
    <row r="38" spans="1:4" x14ac:dyDescent="0.3">
      <c r="D38" s="1">
        <v>0.61458333333333404</v>
      </c>
    </row>
    <row r="39" spans="1:4" x14ac:dyDescent="0.3">
      <c r="D39" s="1">
        <v>0.625000000000001</v>
      </c>
    </row>
    <row r="40" spans="1:4" x14ac:dyDescent="0.3">
      <c r="D40" s="1">
        <v>0.63541666666666796</v>
      </c>
    </row>
    <row r="41" spans="1:4" x14ac:dyDescent="0.3">
      <c r="D41" s="1">
        <v>0.64583333333333504</v>
      </c>
    </row>
    <row r="42" spans="1:4" x14ac:dyDescent="0.3">
      <c r="D42" s="1">
        <v>0.656250000000001</v>
      </c>
    </row>
    <row r="43" spans="1:4" x14ac:dyDescent="0.3">
      <c r="D43" s="1">
        <v>0.66666666666666796</v>
      </c>
    </row>
    <row r="44" spans="1:4" x14ac:dyDescent="0.3">
      <c r="D44" s="1">
        <v>0.67708333333333504</v>
      </c>
    </row>
    <row r="45" spans="1:4" x14ac:dyDescent="0.3">
      <c r="D45" s="1">
        <v>0.687500000000001</v>
      </c>
    </row>
    <row r="46" spans="1:4" x14ac:dyDescent="0.3">
      <c r="D46" s="1">
        <v>0.69791666666666796</v>
      </c>
    </row>
    <row r="47" spans="1:4" x14ac:dyDescent="0.3">
      <c r="D47" s="1">
        <v>0.70833333333333504</v>
      </c>
    </row>
    <row r="48" spans="1:4" x14ac:dyDescent="0.3">
      <c r="D48" s="1">
        <v>0.718750000000001</v>
      </c>
    </row>
    <row r="49" spans="4:4" x14ac:dyDescent="0.3">
      <c r="D49" s="1">
        <v>0.72916666666666796</v>
      </c>
    </row>
    <row r="50" spans="4:4" x14ac:dyDescent="0.3">
      <c r="D50" s="1">
        <v>0.73958333333333504</v>
      </c>
    </row>
    <row r="51" spans="4:4" x14ac:dyDescent="0.3">
      <c r="D51" s="1">
        <v>0.750000000000001</v>
      </c>
    </row>
    <row r="52" spans="4:4" x14ac:dyDescent="0.3">
      <c r="D52" s="1">
        <v>0.76041666666666796</v>
      </c>
    </row>
    <row r="53" spans="4:4" x14ac:dyDescent="0.3">
      <c r="D53" s="1">
        <v>0.77083333333333504</v>
      </c>
    </row>
    <row r="54" spans="4:4" x14ac:dyDescent="0.3">
      <c r="D54" s="1">
        <v>0.781250000000001</v>
      </c>
    </row>
    <row r="55" spans="4:4" x14ac:dyDescent="0.3">
      <c r="D55" s="1">
        <v>0.79166666666666796</v>
      </c>
    </row>
    <row r="56" spans="4:4" x14ac:dyDescent="0.3">
      <c r="D56" s="1">
        <v>0.80208333333333504</v>
      </c>
    </row>
    <row r="57" spans="4:4" x14ac:dyDescent="0.3">
      <c r="D57" s="1">
        <v>0.812500000000001</v>
      </c>
    </row>
    <row r="58" spans="4:4" x14ac:dyDescent="0.3">
      <c r="D58" s="1">
        <v>0.82291666666666796</v>
      </c>
    </row>
    <row r="59" spans="4:4" x14ac:dyDescent="0.3">
      <c r="D59" s="1">
        <v>0.83333333333333504</v>
      </c>
    </row>
    <row r="60" spans="4:4" x14ac:dyDescent="0.3">
      <c r="D60" s="1">
        <v>0.843750000000002</v>
      </c>
    </row>
    <row r="61" spans="4:4" x14ac:dyDescent="0.3">
      <c r="D61" s="1">
        <v>0.85416666666666796</v>
      </c>
    </row>
    <row r="62" spans="4:4" x14ac:dyDescent="0.3">
      <c r="D62" s="1">
        <v>0.86458333333333504</v>
      </c>
    </row>
    <row r="63" spans="4:4" x14ac:dyDescent="0.3">
      <c r="D63" s="1">
        <v>0.875000000000002</v>
      </c>
    </row>
    <row r="64" spans="4:4" x14ac:dyDescent="0.3">
      <c r="D64" s="1">
        <v>0.88541666666666796</v>
      </c>
    </row>
    <row r="65" spans="4:4" x14ac:dyDescent="0.3">
      <c r="D65" s="1">
        <v>0.89583333333333504</v>
      </c>
    </row>
    <row r="66" spans="4:4" x14ac:dyDescent="0.3">
      <c r="D66" s="1">
        <v>0.906250000000002</v>
      </c>
    </row>
    <row r="67" spans="4:4" x14ac:dyDescent="0.3">
      <c r="D67" s="1">
        <v>0.91666666666666796</v>
      </c>
    </row>
    <row r="68" spans="4:4" x14ac:dyDescent="0.3">
      <c r="D68" s="1">
        <v>0.92708333333333703</v>
      </c>
    </row>
    <row r="69" spans="4:4" x14ac:dyDescent="0.3">
      <c r="D69" s="1">
        <v>0.937500000000004</v>
      </c>
    </row>
    <row r="70" spans="4:4" x14ac:dyDescent="0.3">
      <c r="D70" s="1">
        <v>0.94791666666667096</v>
      </c>
    </row>
    <row r="71" spans="4:4" x14ac:dyDescent="0.3">
      <c r="D71" s="1">
        <v>0.95833333333333803</v>
      </c>
    </row>
    <row r="72" spans="4:4" x14ac:dyDescent="0.3">
      <c r="D72" s="1">
        <v>0.968750000000005</v>
      </c>
    </row>
    <row r="73" spans="4:4" x14ac:dyDescent="0.3">
      <c r="D73" s="1">
        <v>0.97916666666667196</v>
      </c>
    </row>
    <row r="74" spans="4:4" x14ac:dyDescent="0.3">
      <c r="D74" s="1">
        <v>0.98958333333333903</v>
      </c>
    </row>
    <row r="75" spans="4:4" x14ac:dyDescent="0.3">
      <c r="D75" s="1">
        <v>1.00000000000001</v>
      </c>
    </row>
    <row r="76" spans="4:4" x14ac:dyDescent="0.3">
      <c r="D76" s="1">
        <v>1.0104166666666701</v>
      </c>
    </row>
    <row r="77" spans="4:4" x14ac:dyDescent="0.3">
      <c r="D77" s="1">
        <v>1.0208333333333399</v>
      </c>
    </row>
    <row r="78" spans="4:4" x14ac:dyDescent="0.3">
      <c r="D78" s="1">
        <v>1.03125000000001</v>
      </c>
    </row>
    <row r="79" spans="4:4" x14ac:dyDescent="0.3">
      <c r="D79" s="1">
        <v>1.0416666666666701</v>
      </c>
    </row>
    <row r="80" spans="4:4" x14ac:dyDescent="0.3">
      <c r="D80" s="1">
        <v>1.0520833333333399</v>
      </c>
    </row>
    <row r="81" spans="4:4" x14ac:dyDescent="0.3">
      <c r="D81" s="1">
        <v>1.06250000000001</v>
      </c>
    </row>
    <row r="82" spans="4:4" x14ac:dyDescent="0.3">
      <c r="D82" s="1">
        <v>1.0729166666666701</v>
      </c>
    </row>
    <row r="83" spans="4:4" x14ac:dyDescent="0.3">
      <c r="D83" s="1">
        <v>1.0833333333333399</v>
      </c>
    </row>
    <row r="84" spans="4:4" x14ac:dyDescent="0.3">
      <c r="D84" s="1">
        <v>1.09375000000001</v>
      </c>
    </row>
    <row r="85" spans="4:4" x14ac:dyDescent="0.3">
      <c r="D85" s="1">
        <v>1.1041666666666701</v>
      </c>
    </row>
    <row r="86" spans="4:4" x14ac:dyDescent="0.3">
      <c r="D86" s="1">
        <v>1.1145833333333399</v>
      </c>
    </row>
    <row r="87" spans="4:4" x14ac:dyDescent="0.3">
      <c r="D87" s="1">
        <v>1.12500000000001</v>
      </c>
    </row>
    <row r="88" spans="4:4" x14ac:dyDescent="0.3">
      <c r="D88" s="1">
        <v>1.1354166666666801</v>
      </c>
    </row>
    <row r="89" spans="4:4" x14ac:dyDescent="0.3">
      <c r="D89" s="1">
        <v>1.1458333333333399</v>
      </c>
    </row>
    <row r="90" spans="4:4" x14ac:dyDescent="0.3">
      <c r="D90" s="1">
        <v>1.15625000000001</v>
      </c>
    </row>
    <row r="91" spans="4:4" x14ac:dyDescent="0.3">
      <c r="D91" s="1">
        <v>1.1666666666666801</v>
      </c>
    </row>
    <row r="92" spans="4:4" x14ac:dyDescent="0.3">
      <c r="D92" s="1">
        <v>1.1770833333333399</v>
      </c>
    </row>
    <row r="93" spans="4:4" x14ac:dyDescent="0.3">
      <c r="D93" s="1">
        <v>1.18750000000001</v>
      </c>
    </row>
    <row r="94" spans="4:4" x14ac:dyDescent="0.3">
      <c r="D94" s="1">
        <v>1.1979166666666801</v>
      </c>
    </row>
    <row r="95" spans="4:4" x14ac:dyDescent="0.3">
      <c r="D95" s="1">
        <v>1.2083333333333499</v>
      </c>
    </row>
    <row r="96" spans="4:4" x14ac:dyDescent="0.3">
      <c r="D96" s="1">
        <v>1.21875000000001</v>
      </c>
    </row>
    <row r="97" spans="4:4" x14ac:dyDescent="0.3">
      <c r="D97" s="1">
        <v>1.2291666666666801</v>
      </c>
    </row>
    <row r="98" spans="4:4" x14ac:dyDescent="0.3">
      <c r="D98" s="1">
        <v>1.2395833333333499</v>
      </c>
    </row>
  </sheetData>
  <sheetProtection algorithmName="SHA-512" hashValue="MmzxntaoJm90Y0flJi1jdOqw0TuDaJb2/4W4A04i9vL940EtUFXrznEWc4vDuEkriPSTLBBTCOxpg3qRPhOXVA==" saltValue="UGepnIQ0OR4BKGmSN+7f7A==" spinCount="100000" sheet="1" objects="1" scenarios="1" selectLockedCells="1" selectUnlockedCells="1"/>
  <sortState xmlns:xlrd2="http://schemas.microsoft.com/office/spreadsheetml/2017/richdata2" ref="A19:E25">
    <sortCondition ref="A19:A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Federal - landscape</vt:lpstr>
      <vt:lpstr>Reference</vt:lpstr>
    </vt:vector>
  </TitlesOfParts>
  <Company>ECC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weinhota</dc:creator>
  <cp:lastModifiedBy>Kimberly Aguilar</cp:lastModifiedBy>
  <cp:lastPrinted>2015-04-02T19:26:33Z</cp:lastPrinted>
  <dcterms:created xsi:type="dcterms:W3CDTF">2012-01-12T19:30:27Z</dcterms:created>
  <dcterms:modified xsi:type="dcterms:W3CDTF">2021-08-19T14:10:13Z</dcterms:modified>
</cp:coreProperties>
</file>