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ark.hoffman\Documents\Lark's Folder\Expense Form Template\"/>
    </mc:Choice>
  </mc:AlternateContent>
  <bookViews>
    <workbookView xWindow="0" yWindow="0" windowWidth="20490" windowHeight="7620" tabRatio="703" activeTab="4"/>
  </bookViews>
  <sheets>
    <sheet name="Instructions" sheetId="35" r:id="rId1"/>
    <sheet name="2019  Reimbursed Expenses  1" sheetId="33" r:id="rId2"/>
    <sheet name="2019 Non-Reimbursed Expenses 2" sheetId="36" r:id="rId3"/>
    <sheet name="2018 expenses" sheetId="34" state="hidden" r:id="rId4"/>
    <sheet name="Reimbursements &amp; Mileage Rates" sheetId="40" r:id="rId5"/>
    <sheet name="Enterprise Rentals" sheetId="41" r:id="rId6"/>
  </sheets>
  <definedNames>
    <definedName name="_xlnm.Print_Area" localSheetId="1">'2019  Reimbursed Expenses  1'!$A$1:$I$31</definedName>
    <definedName name="_xlnm.Print_Area" localSheetId="2">'2019 Non-Reimbursed Expenses 2'!$A$1:$I$29</definedName>
  </definedNames>
  <calcPr calcId="162913"/>
</workbook>
</file>

<file path=xl/calcChain.xml><?xml version="1.0" encoding="utf-8"?>
<calcChain xmlns="http://schemas.openxmlformats.org/spreadsheetml/2006/main">
  <c r="D63" i="40" l="1"/>
  <c r="E63" i="40" s="1"/>
  <c r="D62" i="40"/>
  <c r="E62" i="40" s="1"/>
  <c r="D61" i="40"/>
  <c r="E61" i="40" s="1"/>
  <c r="D60" i="40"/>
  <c r="E60" i="40" s="1"/>
  <c r="D59" i="40"/>
  <c r="E59" i="40" s="1"/>
  <c r="D58" i="40"/>
  <c r="E58" i="40" s="1"/>
  <c r="D57" i="40"/>
  <c r="E57" i="40" s="1"/>
  <c r="D56" i="40"/>
  <c r="E56" i="40" s="1"/>
  <c r="D55" i="40"/>
  <c r="E55" i="40" s="1"/>
  <c r="D54" i="40"/>
  <c r="E54" i="40" s="1"/>
  <c r="D53" i="40"/>
  <c r="E53" i="40" s="1"/>
  <c r="D52" i="40"/>
  <c r="E52" i="40" s="1"/>
  <c r="D51" i="40"/>
  <c r="E51" i="40" s="1"/>
  <c r="D50" i="40"/>
  <c r="E50" i="40" s="1"/>
  <c r="D49" i="40"/>
  <c r="E49" i="40" s="1"/>
  <c r="D48" i="40"/>
  <c r="E48" i="40" s="1"/>
  <c r="D47" i="40"/>
  <c r="E47" i="40" s="1"/>
  <c r="D46" i="40"/>
  <c r="E46" i="40" s="1"/>
  <c r="D45" i="40"/>
  <c r="E45" i="40" s="1"/>
  <c r="D44" i="40"/>
  <c r="E44" i="40" s="1"/>
  <c r="D43" i="40"/>
  <c r="E43" i="40" s="1"/>
  <c r="D42" i="40"/>
  <c r="E42" i="40" s="1"/>
  <c r="D41" i="40"/>
  <c r="E41" i="40" s="1"/>
  <c r="D40" i="40"/>
  <c r="E40" i="40" s="1"/>
  <c r="D39" i="40"/>
  <c r="E39" i="40" s="1"/>
  <c r="D38" i="40"/>
  <c r="E38" i="40" s="1"/>
  <c r="D37" i="40"/>
  <c r="E37" i="40" s="1"/>
  <c r="D36" i="40"/>
  <c r="E36" i="40" s="1"/>
  <c r="D35" i="40"/>
  <c r="E35" i="40" s="1"/>
  <c r="D34" i="40"/>
  <c r="E34" i="40" s="1"/>
  <c r="D33" i="40"/>
  <c r="E33" i="40" s="1"/>
  <c r="D32" i="40"/>
  <c r="E32" i="40" s="1"/>
  <c r="I18" i="36" l="1"/>
  <c r="I17" i="36"/>
  <c r="I16" i="36"/>
  <c r="I15" i="36"/>
  <c r="I14" i="36"/>
  <c r="I13" i="36"/>
  <c r="I12" i="36"/>
  <c r="I11" i="36"/>
  <c r="I20" i="36" s="1"/>
  <c r="H26" i="33" s="1"/>
  <c r="H19" i="34" l="1"/>
  <c r="F16" i="34"/>
  <c r="H16" i="34" s="1"/>
  <c r="F15" i="34"/>
  <c r="H15" i="34" s="1"/>
  <c r="F14" i="34"/>
  <c r="H14" i="34" s="1"/>
  <c r="F13" i="34"/>
  <c r="H13" i="34" s="1"/>
  <c r="F12" i="34"/>
  <c r="H12" i="34" s="1"/>
  <c r="F11" i="34"/>
  <c r="H11" i="34" s="1"/>
  <c r="F10" i="34"/>
  <c r="H10" i="34" s="1"/>
  <c r="F9" i="34"/>
  <c r="H20" i="33"/>
  <c r="F17" i="33"/>
  <c r="H17" i="33" s="1"/>
  <c r="F16" i="33"/>
  <c r="H16" i="33" s="1"/>
  <c r="F15" i="33"/>
  <c r="H15" i="33" s="1"/>
  <c r="F14" i="33"/>
  <c r="H14" i="33" s="1"/>
  <c r="F13" i="33"/>
  <c r="H13" i="33" s="1"/>
  <c r="F12" i="33"/>
  <c r="H12" i="33" s="1"/>
  <c r="F11" i="33"/>
  <c r="H11" i="33" s="1"/>
  <c r="F10" i="33"/>
  <c r="H18" i="34" l="1"/>
  <c r="H20" i="34" s="1"/>
  <c r="H9" i="34"/>
  <c r="H19" i="33"/>
  <c r="H21" i="33" s="1"/>
  <c r="H24" i="33" s="1"/>
  <c r="H27" i="33" s="1"/>
  <c r="H10" i="33"/>
  <c r="H23" i="34"/>
  <c r="H22" i="34"/>
  <c r="H23" i="33" l="1"/>
</calcChain>
</file>

<file path=xl/sharedStrings.xml><?xml version="1.0" encoding="utf-8"?>
<sst xmlns="http://schemas.openxmlformats.org/spreadsheetml/2006/main" count="236" uniqueCount="179">
  <si>
    <t>Date:</t>
  </si>
  <si>
    <t>Department:</t>
  </si>
  <si>
    <t>Date</t>
  </si>
  <si>
    <t>Employee/Other:</t>
  </si>
  <si>
    <t>Employee/Other Address:</t>
  </si>
  <si>
    <t>Supervisor/Administrator:</t>
  </si>
  <si>
    <t>Finance Administrator:</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</si>
  <si>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</si>
  <si>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</si>
  <si>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</si>
  <si>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</si>
  <si>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</si>
  <si>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</si>
  <si>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</si>
  <si>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</si>
  <si>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</si>
  <si>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</si>
  <si>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</si>
  <si>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</si>
  <si>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</si>
  <si>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</si>
  <si>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</si>
  <si>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</si>
  <si>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Arnold - JCA</t>
  </si>
  <si>
    <t>Hillsboro-Jefferson</t>
  </si>
  <si>
    <t>Linn Tech</t>
  </si>
  <si>
    <t>Park Hills - MAC</t>
  </si>
  <si>
    <t>St. Charles CC</t>
  </si>
  <si>
    <t>SLCC - Meramec</t>
  </si>
  <si>
    <t>SLCC - Downtown Bldg</t>
  </si>
  <si>
    <t>SLCC - Flo Valley</t>
  </si>
  <si>
    <t>UMSL</t>
  </si>
  <si>
    <t>Columbia</t>
  </si>
  <si>
    <t>Jefferson City</t>
  </si>
  <si>
    <t>Kansas City</t>
  </si>
  <si>
    <t>Lake Ozark</t>
  </si>
  <si>
    <t>Lambert Airport</t>
  </si>
  <si>
    <t>St. Louis</t>
  </si>
  <si>
    <t>* Mileage is based on information received through mapquest.com.</t>
  </si>
  <si>
    <t>Name:</t>
  </si>
  <si>
    <t>Position:</t>
  </si>
  <si>
    <t xml:space="preserve">Amount due East Central College = </t>
  </si>
  <si>
    <t xml:space="preserve">Amount due employee = </t>
  </si>
  <si>
    <t>High Schools</t>
  </si>
  <si>
    <t>Area Colleges</t>
  </si>
  <si>
    <t>Area Cities</t>
  </si>
  <si>
    <t>Mileage                                   One Way</t>
  </si>
  <si>
    <t>Advance received from ECC =</t>
  </si>
  <si>
    <t xml:space="preserve">If travel destination is not listed on the mileage chart (second tab), please refer to ECC's mileage reimbursement guidelines and then use www.mapquest.com to calculate appropriate mileage. </t>
  </si>
  <si>
    <t xml:space="preserve">PLEASE REMEMBER TO ATTACH YOUR ORIGINAL RECEIPTS!      THANK YOU. </t>
  </si>
  <si>
    <r>
      <rPr>
        <b/>
        <sz val="12"/>
        <color indexed="8"/>
        <rFont val="Calibri"/>
        <family val="2"/>
      </rPr>
      <t>Total miles</t>
    </r>
    <r>
      <rPr>
        <sz val="12"/>
        <color indexed="8"/>
        <rFont val="Calibri"/>
        <family val="2"/>
      </rPr>
      <t xml:space="preserve">           </t>
    </r>
    <r>
      <rPr>
        <sz val="10"/>
        <color indexed="8"/>
        <rFont val="Calibri"/>
        <family val="2"/>
      </rPr>
      <t>(reference sheet - next tab)</t>
    </r>
  </si>
  <si>
    <r>
      <rPr>
        <b/>
        <sz val="12"/>
        <color indexed="8"/>
        <rFont val="Calibri"/>
        <family val="2"/>
      </rPr>
      <t xml:space="preserve">Description of expense.                                              </t>
    </r>
    <r>
      <rPr>
        <sz val="12"/>
        <color indexed="8"/>
        <rFont val="Calibri"/>
        <family val="2"/>
      </rPr>
      <t>(If mileage, please enter                                     origination &amp; destination locations)</t>
    </r>
  </si>
  <si>
    <t>Purpose of expense:</t>
  </si>
  <si>
    <r>
      <t xml:space="preserve">Total for this expense                     </t>
    </r>
    <r>
      <rPr>
        <sz val="12"/>
        <color indexed="8"/>
        <rFont val="Calibri"/>
        <family val="2"/>
      </rPr>
      <t xml:space="preserve">  (if not mileage)</t>
    </r>
  </si>
  <si>
    <r>
      <t xml:space="preserve">Budget area to be charged                  </t>
    </r>
    <r>
      <rPr>
        <sz val="12"/>
        <color indexed="8"/>
        <rFont val="Calibri"/>
        <family val="2"/>
      </rPr>
      <t xml:space="preserve"> (must be filled in)</t>
    </r>
  </si>
  <si>
    <t>Total mileage reimbursement</t>
  </si>
  <si>
    <t>Total reimburseable expenses for this entry</t>
  </si>
  <si>
    <t>Reimburseable expenses (not mileage) =</t>
  </si>
  <si>
    <t xml:space="preserve">TOTAL REIMBURSEMENT REQUESTED = </t>
  </si>
  <si>
    <t>Meals ($44 max per day)</t>
  </si>
  <si>
    <t>Must attach original receipts.</t>
  </si>
  <si>
    <t>Cents per mile</t>
  </si>
  <si>
    <t xml:space="preserve">Mileage due employee ($0.58 per mile) = </t>
  </si>
  <si>
    <t>2018 Expense Claim Form</t>
  </si>
  <si>
    <t xml:space="preserve">Mileage due employee ($0.545 per mile) = </t>
  </si>
  <si>
    <t>2019 Mileage Reimbursement Chart</t>
  </si>
  <si>
    <t xml:space="preserve">Reimbursement Rate (effective 1-1-2019)  </t>
  </si>
  <si>
    <t>a.</t>
  </si>
  <si>
    <t>Examples</t>
  </si>
  <si>
    <t>-</t>
  </si>
  <si>
    <t>b.</t>
  </si>
  <si>
    <t>employee travels to Chicago for conference</t>
  </si>
  <si>
    <t>1.</t>
  </si>
  <si>
    <t>Total cost of trip</t>
  </si>
  <si>
    <t>Page 1</t>
  </si>
  <si>
    <t>Date Paid</t>
  </si>
  <si>
    <t>Name on CC used / Name on Check Issued</t>
  </si>
  <si>
    <r>
      <t xml:space="preserve">Budget </t>
    </r>
    <r>
      <rPr>
        <b/>
        <sz val="12"/>
        <rFont val="Calibri"/>
        <family val="2"/>
        <scheme val="minor"/>
      </rPr>
      <t>GL Code</t>
    </r>
    <r>
      <rPr>
        <b/>
        <sz val="12"/>
        <color theme="1"/>
        <rFont val="Calibri"/>
        <family val="2"/>
        <scheme val="minor"/>
      </rPr>
      <t xml:space="preserve"> to be charged                  </t>
    </r>
    <r>
      <rPr>
        <sz val="12"/>
        <color indexed="8"/>
        <rFont val="Calibri"/>
        <family val="2"/>
      </rPr>
      <t xml:space="preserve"> (must be filled in)</t>
    </r>
  </si>
  <si>
    <t>Must attach original itemized receipts.(i.e. restaurant receipts must be Itemized)</t>
  </si>
  <si>
    <r>
      <rPr>
        <b/>
        <sz val="12"/>
        <rFont val="Calibri"/>
        <family val="2"/>
        <scheme val="minor"/>
      </rPr>
      <t xml:space="preserve">Budget GL Code charged                  </t>
    </r>
    <r>
      <rPr>
        <sz val="12"/>
        <rFont val="Calibri"/>
        <family val="2"/>
      </rPr>
      <t xml:space="preserve"> </t>
    </r>
  </si>
  <si>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</si>
  <si>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</si>
  <si>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</si>
  <si>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Total</t>
  </si>
  <si>
    <t xml:space="preserve">*Amount paid by East Central College = </t>
  </si>
  <si>
    <t>2019 Expense Claim &amp; Travel Reporting Form</t>
  </si>
  <si>
    <t>A.</t>
  </si>
  <si>
    <t>Reimbursement claims</t>
  </si>
  <si>
    <t>Complete page 1 of form to request</t>
  </si>
  <si>
    <t>reimbursement for college expenses paid</t>
  </si>
  <si>
    <t>by the employee</t>
  </si>
  <si>
    <t>Report total cost of trip</t>
  </si>
  <si>
    <t>Reimbursements claimed on page 1</t>
  </si>
  <si>
    <t>Anyone traveling on college business</t>
  </si>
  <si>
    <t>Report non-reimbursable expenses  on page 2</t>
  </si>
  <si>
    <t>Page 1 -food, parking, mileage reimbursed to employee</t>
  </si>
  <si>
    <t>Page 2-hotel paid with college credit card</t>
  </si>
  <si>
    <t>Page 2-conference fee paid with college check</t>
  </si>
  <si>
    <t>Page 1 - mileage to and from Rolla</t>
  </si>
  <si>
    <t>Page 1- mileage to one day events</t>
  </si>
  <si>
    <t xml:space="preserve">Page 1- reimbursements for college expenses paid by the employee </t>
  </si>
  <si>
    <t>B.</t>
  </si>
  <si>
    <t>What expenses are reimbursable?</t>
  </si>
  <si>
    <t>Who needs to complete a travel report?</t>
  </si>
  <si>
    <t>See Board Policy 4.18</t>
  </si>
  <si>
    <t>https://www.eastcentral.edu/board-policies/4-18-expense-reimbursement-policy/</t>
  </si>
  <si>
    <t>* Must complete page 2 if trip involves multiple payment sources</t>
  </si>
  <si>
    <t>* Total amount from Page 2</t>
  </si>
  <si>
    <t>2.</t>
  </si>
  <si>
    <t>Total reimbursable expenses for this entry</t>
  </si>
  <si>
    <t>Reimbursable expenses (not mileage) =</t>
  </si>
  <si>
    <t>Report Non-Reimbursable Expenses Here - (Page 2 if also requesting reimbursement)</t>
  </si>
  <si>
    <t xml:space="preserve">College purchases are exempt from Missouri sales tax.  As a rule, the college does not reimburse sales tax. If needed, please obtain a sales tax exemption certificate from the Business Office. </t>
  </si>
  <si>
    <t>East Central College Reimbursable Expenses:</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</si>
  <si>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</si>
  <si>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t>The College will reimburse actual meal expenses for approved activities, with itemized receipts, as follows:</t>
  </si>
  <si>
    <t xml:space="preserve">Single-Day Trips – For single-day trips for meetings outside of the district/service region, reimbursement for actual meal expenses up to 
$15 with itemized receipts.  If a meal is provided as part of the meeting, no reimbursement will be provided. </t>
  </si>
  <si>
    <t>Overnight Trips – For trips requiring overnight travel, reimbursement for actual meal expenses up to $48 per day with itemized receipts.  On the first day of travel, meals will be reimbursed with itemized receipts as follows:  up to $10 for breakfast if travel commences before 8 a.m., up to $14 for lunch if travel commences before 11 a.m., and up to $24 for dinner if travel commences by 5 p.m.   On the last day of travel, meals will be reimbursed with itemized receipts as follows:  up to $10 for breakfast if travel ends after 8 a.m., up to $14 for lunch if travel ends after 12:30 p.m., up to $24 for dinner if travel ends after 6:30 p.m.</t>
  </si>
  <si>
    <t>In cases where a meal or meals are provided as part of the conference or registration cost, the maximum daily reimbursement will be reduced as follows for the meals provided:  breakfast, $10; lunch $14; dinner, $24.</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</si>
  <si>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</si>
  <si>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</si>
  <si>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t xml:space="preserve">All expenses should be submitted within 30 days of having been incurred. </t>
  </si>
  <si>
    <t>Reimburse-ment Amount            (one way)</t>
  </si>
  <si>
    <t>Reimburse-ment Amount           (round trip)</t>
  </si>
  <si>
    <t>Springfiled - OTC</t>
  </si>
  <si>
    <t xml:space="preserve">According to Expense Reimbursement Policy 4.18: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</si>
  <si>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</si>
  <si>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r>
  </si>
  <si>
    <t>A reimbursable mileage guideline will be generated by the Office of Finance and Administration which delineates standard mileage from the College to sites commonly traveled to. (see chart below)  Mileage to sites not on the guide will be based on mileage provided via Map Quest or other web mapping service and documented with a printout of the web page.</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</si>
  <si>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</si>
  <si>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
    </r>
  </si>
  <si>
    <t>Meal Expenses</t>
  </si>
  <si>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</si>
  <si>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The employee’s supervisor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</si>
  <si>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t xml:space="preserve">Restaurants   15-20%;  Taxi/Rideshare   10%;  Airport Shuttle    $1 per bag.  </t>
  </si>
  <si>
    <t>If an employee desires to tip above the recommended guidelines, the additional amount will not be reimbursable from the College.</t>
  </si>
  <si>
    <r>
      <t xml:space="preserve">The recommended tipping guidelines </t>
    </r>
    <r>
      <rPr>
        <sz val="12"/>
        <color rgb="FF333333"/>
        <rFont val="Calibri"/>
        <family val="2"/>
      </rPr>
      <t>are as follows:      </t>
    </r>
  </si>
  <si>
    <t>PLEASE SEE INSTRUCTIONS BEFORE COMPLETING</t>
  </si>
  <si>
    <t>For a quick reference see the "Reimbursements &amp; Mileage Rates" tab on this spread sheet.</t>
  </si>
  <si>
    <t xml:space="preserve">Expense Claim and Travel Reporting Instructions </t>
  </si>
  <si>
    <t xml:space="preserve">C. </t>
  </si>
  <si>
    <t>How do I submit my Expense Reimbursement &amp; Travel Form?</t>
  </si>
  <si>
    <t>Submit the completed form(s) along with all necessary receipts  to your supervisor or</t>
  </si>
  <si>
    <t xml:space="preserve"> administrator for approval.</t>
  </si>
  <si>
    <t>After the form(s) have been approved, please forward to the Business Office.</t>
  </si>
  <si>
    <t>D.</t>
  </si>
  <si>
    <t>Who can I call for help?</t>
  </si>
  <si>
    <t>Lark Hoffman Ext 6705</t>
  </si>
  <si>
    <t>Annette Moore Ext 6704</t>
  </si>
  <si>
    <t>Enterprise Rental Process</t>
  </si>
  <si>
    <t>Online</t>
  </si>
  <si>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</si>
  <si>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</si>
  <si>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</si>
  <si>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</si>
  <si>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</si>
  <si>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</si>
  <si>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</si>
  <si>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</si>
  <si>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</si>
  <si>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</si>
  <si>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</si>
  <si>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</si>
  <si>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Van Rentals</t>
  </si>
  <si>
    <t xml:space="preserve">Government account representative: </t>
  </si>
  <si>
    <t>Area Manager:</t>
  </si>
  <si>
    <t>Local Branch Manager:</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</si>
  <si>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</si>
  <si>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</si>
  <si>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t xml:space="preserve">All 12 and 15 passenger van rentals are handled differently.  Call Amanda at 417-832-1494 for reservation.  You will need </t>
  </si>
  <si>
    <t>to provide the Corporate Account Number and Billing Number.</t>
  </si>
  <si>
    <t>If you have any questions concerning rentals through the website or phone, please feel free to reach out to:</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</si>
  <si>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</si>
  <si>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 xml:space="preserve">1.       Go to </t>
    </r>
    <r>
      <rPr>
        <u/>
        <sz val="11"/>
        <rFont val="Calibri"/>
        <family val="2"/>
        <scheme val="minor"/>
      </rPr>
      <t>www.enterprise.com</t>
    </r>
  </si>
  <si>
    <r>
      <t xml:space="preserve">unsure, please contact Melissa Popp, ext. 6703 or e-mail </t>
    </r>
    <r>
      <rPr>
        <u/>
        <sz val="11"/>
        <rFont val="Calibri"/>
        <family val="2"/>
        <scheme val="minor"/>
      </rPr>
      <t>Melissa.popp@eastcentral.edu</t>
    </r>
    <r>
      <rPr>
        <sz val="11"/>
        <rFont val="Calibri"/>
        <family val="2"/>
        <scheme val="minor"/>
      </rPr>
      <t xml:space="preserve">.    </t>
    </r>
  </si>
  <si>
    <r>
      <t xml:space="preserve">                                             Ross Deeken, direct line 417-693-3340 or e-mail </t>
    </r>
    <r>
      <rPr>
        <u/>
        <sz val="11"/>
        <rFont val="Calibri"/>
        <family val="2"/>
        <scheme val="minor"/>
      </rPr>
      <t>ross.deeken@ehi.com</t>
    </r>
  </si>
  <si>
    <r>
      <t xml:space="preserve">Glenn Self, III, direct line 304-541-5209 or e-mail </t>
    </r>
    <r>
      <rPr>
        <u/>
        <sz val="11"/>
        <rFont val="Calibri"/>
        <family val="2"/>
        <scheme val="minor"/>
      </rPr>
      <t>howard.g.self@ehi.com</t>
    </r>
  </si>
  <si>
    <r>
      <t xml:space="preserve">Josh Moore, 636-390-0051 or email </t>
    </r>
    <r>
      <rPr>
        <u/>
        <sz val="11"/>
        <rFont val="Calibri"/>
        <family val="2"/>
        <scheme val="minor"/>
      </rPr>
      <t>Joshua.m.moore@ehi.com</t>
    </r>
  </si>
  <si>
    <t xml:space="preserve">PLEASE REVIEW CHANGES MADE TO BOARD POLICY 4.18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</si>
</sst>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4" formatCode="_(&quot;$&quot;* #,##0.00_);_(&quot;$&quot;* \(#,##0.00\);_(&quot;$&quot;* &quot;-&quot;??_);_(@_)"/>
    <numFmt numFmtId="164" formatCode="&quot;$&quot;#,##0.00"/>
    <numFmt numFmtId="165" formatCode="m/d/yy;@"/>
  </numFmts>
  <fonts count="35" x14ac:knownFonts="1">
    <font>
      <sz val="11"/>
      <color theme="1"/>
      <name val="Calibri"/>
      <family val="2"/>
      <scheme val="minor"/>
    </font>
    <font>
      <sz val="12"/>
      <color indexed="8"/>
      <name val="Calibri"/>
      <family val="2"/>
    </font>
    <font>
      <b/>
      <sz val="12"/>
      <color indexed="8"/>
      <name val="Calibri"/>
      <family val="2"/>
    </font>
    <font>
      <sz val="10"/>
      <color indexed="8"/>
      <name val="Calibri"/>
      <family val="2"/>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24"/>
      <color theme="1"/>
      <name val="Calibri"/>
      <family val="2"/>
      <scheme val="minor"/>
    </font>
    <font>
      <b/>
      <i/>
      <sz val="16"/>
      <color theme="1"/>
      <name val="Calibri"/>
      <family val="2"/>
      <scheme val="minor"/>
    </font>
    <font>
      <b/>
      <sz val="12"/>
      <name val="Calibri"/>
      <family val="2"/>
      <scheme val="minor"/>
    </font>
    <font>
      <sz val="12"/>
      <name val="Calibri"/>
      <family val="2"/>
    </font>
    <font>
      <sz val="16"/>
      <color theme="1"/>
      <name val="Calibri"/>
      <family val="2"/>
      <scheme val="minor"/>
    </font>
    <font>
      <b/>
      <sz val="16"/>
      <color theme="1"/>
      <name val="Calibri"/>
      <family val="2"/>
      <scheme val="minor"/>
    </font>
    <font>
      <u/>
      <sz val="11"/>
      <color theme="10"/>
      <name val="Calibri"/>
      <family val="2"/>
      <scheme val="minor"/>
    </font>
    <font>
      <sz val="12"/>
      <color rgb="FF333333"/>
      <name val="Calibri"/>
      <family val="2"/>
    </font>
    <font>
      <b/>
      <sz val="14"/>
      <color theme="1"/>
      <name val="Calibri"/>
      <family val="2"/>
      <scheme val="minor"/>
    </font>
    <font>
      <u/>
      <sz val="11"/>
      <color theme="1"/>
      <name val="Calibri"/>
      <family val="2"/>
      <scheme val="minor"/>
    </font>
    <font>
      <b/>
      <u/>
      <sz val="16"/>
      <color theme="1"/>
      <name val="Calibri"/>
      <family val="2"/>
      <scheme val="minor"/>
    </font>
    <font>
      <b/>
      <sz val="12"/>
      <color rgb="FF333333"/>
      <name val="Calibri"/>
      <family val="2"/>
    </font>
    <font>
      <sz val="11"/>
      <color theme="9" tint="-0.249977111117893"/>
      <name val="Calibri"/>
      <family val="2"/>
      <scheme val="minor"/>
    </font>
    <font>
      <b/>
      <u/>
      <sz val="11"/>
      <color theme="1"/>
      <name val="Calibri"/>
      <family val="2"/>
      <scheme val="minor"/>
    </font>
    <font>
      <b/>
      <u/>
      <sz val="12"/>
      <color theme="1"/>
      <name val="Calibri"/>
      <family val="2"/>
      <scheme val="minor"/>
    </font>
    <font>
      <sz val="7"/>
      <color theme="1"/>
      <name val="Times New Roman"/>
      <family val="1"/>
    </font>
    <font>
      <b/>
      <sz val="7"/>
      <color theme="1"/>
      <name val="Times New Roman"/>
      <family val="1"/>
    </font>
    <font>
      <sz val="11"/>
      <name val="Calibri"/>
      <family val="2"/>
      <scheme val="minor"/>
    </font>
    <font>
      <u/>
      <sz val="11"/>
      <name val="Calibri"/>
      <family val="2"/>
      <scheme val="minor"/>
    </font>
    <font>
      <sz val="16"/>
      <color rgb="FFFF0000"/>
      <name val="Calibri"/>
      <family val="2"/>
      <scheme val="minor"/>
    </font>
  </fonts>
  <fills count="1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9CF2B9"/>
        <bgColor indexed="64"/>
      </patternFill>
    </fill>
    <fill>
      <patternFill patternType="solid">
        <fgColor rgb="FFFF0000"/>
        <bgColor indexed="64"/>
      </patternFill>
    </fill>
    <fill>
      <patternFill patternType="solid">
        <fgColor rgb="FFCCFFCC"/>
        <bgColor indexed="64"/>
      </patternFill>
    </fill>
    <fill>
      <patternFill patternType="solid">
        <fgColor theme="9" tint="0.59999389629810485"/>
        <bgColor indexed="64"/>
      </patternFill>
    </fill>
    <fill>
      <patternFill patternType="solid">
        <fgColor theme="5" tint="0.59999389629810485"/>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4" fillId="0" borderId="0" applyFont="0" applyFill="0" applyBorder="0" applyAlignment="0" applyProtection="0"/>
    <xf numFmtId="0" fontId="21" fillId="0" borderId="0" applyNumberFormat="0" applyFill="0" applyBorder="0" applyAlignment="0" applyProtection="0"/>
  </cellStyleXfs>
  <cellXfs count="182">
    <xf numFmtId="0" fontId="0" fillId="0" borderId="0" xfId="0"/>
    <xf numFmtId="0" fontId="7" fillId="0" borderId="0" xfId="0" applyFont="1"/>
    <xf numFmtId="0" fontId="0" fillId="0" borderId="1" xfId="0" applyBorder="1"/>
    <xf numFmtId="0" fontId="0" fillId="0" borderId="2" xfId="0" applyBorder="1"/>
    <xf numFmtId="0" fontId="5" fillId="0" borderId="0" xfId="0" applyFont="1"/>
    <xf numFmtId="14" fontId="0" fillId="0" borderId="1" xfId="0" applyNumberFormat="1" applyBorder="1"/>
    <xf numFmtId="0" fontId="0" fillId="0" borderId="0" xfId="0" quotePrefix="1"/>
    <xf numFmtId="0" fontId="0" fillId="0" borderId="0" xfId="0" applyFill="1"/>
    <xf numFmtId="0" fontId="8" fillId="0" borderId="0" xfId="0" applyFont="1" applyAlignment="1"/>
    <xf numFmtId="0" fontId="0" fillId="0" borderId="0" xfId="0" applyProtection="1"/>
    <xf numFmtId="0" fontId="5" fillId="0" borderId="0" xfId="0" applyFont="1" applyProtection="1"/>
    <xf numFmtId="44" fontId="0" fillId="0" borderId="0" xfId="0" applyNumberFormat="1" applyProtection="1"/>
    <xf numFmtId="44" fontId="0" fillId="0" borderId="0" xfId="0" applyNumberFormat="1" applyFill="1" applyProtection="1"/>
    <xf numFmtId="0" fontId="9" fillId="0" borderId="0" xfId="0" applyFont="1" applyAlignment="1" applyProtection="1">
      <alignment horizontal="left"/>
    </xf>
    <xf numFmtId="0" fontId="9"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xf numFmtId="0" fontId="0" fillId="0" borderId="0" xfId="0" applyAlignment="1" applyProtection="1"/>
    <xf numFmtId="0" fontId="0" fillId="0" borderId="0" xfId="0" applyAlignment="1" applyProtection="1">
      <alignment horizontal="center"/>
    </xf>
    <xf numFmtId="44" fontId="4" fillId="0" borderId="0" xfId="1" applyFont="1" applyAlignment="1" applyProtection="1">
      <alignment horizontal="center"/>
    </xf>
    <xf numFmtId="0" fontId="10" fillId="2" borderId="0" xfId="0" applyFont="1" applyFill="1" applyProtection="1"/>
    <xf numFmtId="0" fontId="11" fillId="2" borderId="5" xfId="0" applyFont="1" applyFill="1" applyBorder="1" applyAlignment="1" applyProtection="1">
      <alignment horizontal="center" wrapText="1"/>
    </xf>
    <xf numFmtId="0" fontId="11" fillId="2" borderId="4" xfId="1" applyNumberFormat="1" applyFont="1" applyFill="1" applyBorder="1" applyAlignment="1" applyProtection="1">
      <alignment horizontal="center" wrapText="1"/>
    </xf>
    <xf numFmtId="0" fontId="11" fillId="2" borderId="6" xfId="1" applyNumberFormat="1" applyFont="1" applyFill="1" applyBorder="1" applyAlignment="1" applyProtection="1">
      <alignment horizontal="center" wrapText="1"/>
    </xf>
    <xf numFmtId="0" fontId="0" fillId="4" borderId="15" xfId="0" applyFill="1" applyBorder="1" applyAlignment="1" applyProtection="1">
      <alignment wrapText="1"/>
    </xf>
    <xf numFmtId="0" fontId="0" fillId="4" borderId="16" xfId="0" applyNumberFormat="1" applyFill="1" applyBorder="1" applyAlignment="1" applyProtection="1">
      <alignment horizontal="center"/>
    </xf>
    <xf numFmtId="7" fontId="4" fillId="4" borderId="17" xfId="1" applyNumberFormat="1" applyFont="1" applyFill="1" applyBorder="1" applyAlignment="1" applyProtection="1">
      <alignment horizontal="center"/>
    </xf>
    <xf numFmtId="7" fontId="0" fillId="4" borderId="15" xfId="0" applyNumberFormat="1" applyFill="1" applyBorder="1" applyAlignment="1" applyProtection="1">
      <alignment horizontal="center"/>
    </xf>
    <xf numFmtId="0" fontId="0" fillId="4" borderId="17" xfId="0" applyFill="1" applyBorder="1" applyAlignment="1" applyProtection="1">
      <alignment wrapText="1"/>
    </xf>
    <xf numFmtId="0" fontId="0" fillId="4" borderId="8" xfId="0" applyFill="1" applyBorder="1" applyAlignment="1" applyProtection="1">
      <alignment wrapText="1"/>
    </xf>
    <xf numFmtId="0" fontId="0" fillId="4" borderId="9" xfId="0" applyNumberFormat="1" applyFill="1" applyBorder="1" applyAlignment="1" applyProtection="1">
      <alignment horizontal="center"/>
    </xf>
    <xf numFmtId="7" fontId="4" fillId="4" borderId="8" xfId="1" applyNumberFormat="1" applyFont="1" applyFill="1" applyBorder="1" applyAlignment="1" applyProtection="1">
      <alignment horizontal="center"/>
    </xf>
    <xf numFmtId="7" fontId="0" fillId="4" borderId="8" xfId="0" applyNumberFormat="1" applyFill="1" applyBorder="1" applyAlignment="1" applyProtection="1">
      <alignment horizontal="center"/>
    </xf>
    <xf numFmtId="0" fontId="0" fillId="4" borderId="12" xfId="0" applyFill="1" applyBorder="1" applyAlignment="1" applyProtection="1">
      <alignment wrapText="1"/>
    </xf>
    <xf numFmtId="0" fontId="0" fillId="4" borderId="13" xfId="0" applyNumberFormat="1" applyFill="1" applyBorder="1" applyAlignment="1" applyProtection="1">
      <alignment horizontal="center"/>
    </xf>
    <xf numFmtId="7" fontId="4" fillId="4" borderId="12" xfId="1" applyNumberFormat="1" applyFont="1" applyFill="1" applyBorder="1" applyAlignment="1" applyProtection="1">
      <alignment horizontal="center"/>
    </xf>
    <xf numFmtId="7" fontId="0" fillId="4" borderId="12" xfId="0" applyNumberFormat="1" applyFill="1" applyBorder="1" applyAlignment="1" applyProtection="1">
      <alignment horizontal="center"/>
    </xf>
    <xf numFmtId="0" fontId="0" fillId="5" borderId="15" xfId="0" applyFill="1" applyBorder="1" applyAlignment="1" applyProtection="1">
      <alignment wrapText="1"/>
    </xf>
    <xf numFmtId="0" fontId="0" fillId="5" borderId="18" xfId="0" applyFont="1" applyFill="1" applyBorder="1" applyAlignment="1" applyProtection="1">
      <alignment wrapText="1"/>
    </xf>
    <xf numFmtId="0" fontId="4" fillId="5" borderId="19" xfId="1" applyNumberFormat="1" applyFont="1" applyFill="1" applyBorder="1" applyAlignment="1" applyProtection="1">
      <alignment horizontal="center"/>
    </xf>
    <xf numFmtId="164" fontId="0" fillId="5" borderId="19" xfId="0" applyNumberFormat="1" applyFill="1" applyBorder="1" applyAlignment="1" applyProtection="1">
      <alignment horizontal="center"/>
    </xf>
    <xf numFmtId="0" fontId="0" fillId="5" borderId="17" xfId="0" applyFill="1" applyBorder="1" applyAlignment="1" applyProtection="1">
      <alignment wrapText="1"/>
    </xf>
    <xf numFmtId="0" fontId="0" fillId="5" borderId="9" xfId="0" applyFont="1" applyFill="1" applyBorder="1" applyAlignment="1" applyProtection="1">
      <alignment wrapText="1"/>
    </xf>
    <xf numFmtId="0" fontId="4" fillId="5" borderId="8" xfId="1" applyNumberFormat="1" applyFont="1" applyFill="1" applyBorder="1" applyAlignment="1" applyProtection="1">
      <alignment horizontal="center"/>
    </xf>
    <xf numFmtId="164" fontId="0" fillId="5" borderId="8" xfId="0" applyNumberFormat="1" applyFill="1" applyBorder="1" applyAlignment="1" applyProtection="1">
      <alignment horizontal="center"/>
    </xf>
    <xf numFmtId="0" fontId="0" fillId="5" borderId="12" xfId="0" applyFill="1" applyBorder="1" applyAlignment="1" applyProtection="1">
      <alignment wrapText="1"/>
    </xf>
    <xf numFmtId="0" fontId="0" fillId="5" borderId="0" xfId="0" applyFont="1" applyFill="1" applyAlignment="1" applyProtection="1">
      <alignment wrapText="1"/>
    </xf>
    <xf numFmtId="0" fontId="4" fillId="5" borderId="12" xfId="1" applyNumberFormat="1" applyFont="1" applyFill="1" applyBorder="1" applyAlignment="1" applyProtection="1">
      <alignment horizontal="center"/>
    </xf>
    <xf numFmtId="164" fontId="0" fillId="5" borderId="12" xfId="0" applyNumberFormat="1" applyFill="1" applyBorder="1" applyAlignment="1" applyProtection="1">
      <alignment horizontal="center"/>
    </xf>
    <xf numFmtId="0" fontId="0" fillId="6" borderId="15" xfId="0" applyFill="1" applyBorder="1" applyProtection="1"/>
    <xf numFmtId="0" fontId="0" fillId="6" borderId="18" xfId="0" applyFont="1" applyFill="1" applyBorder="1" applyAlignment="1" applyProtection="1">
      <alignment wrapText="1"/>
    </xf>
    <xf numFmtId="0" fontId="0" fillId="6" borderId="19" xfId="0" applyFont="1" applyFill="1" applyBorder="1" applyAlignment="1" applyProtection="1">
      <alignment horizontal="center"/>
    </xf>
    <xf numFmtId="164" fontId="0" fillId="6" borderId="19" xfId="0" applyNumberFormat="1" applyFill="1" applyBorder="1" applyAlignment="1" applyProtection="1">
      <alignment horizontal="center"/>
    </xf>
    <xf numFmtId="0" fontId="0" fillId="6" borderId="17" xfId="0" applyFill="1" applyBorder="1" applyProtection="1"/>
    <xf numFmtId="0" fontId="0" fillId="6" borderId="9" xfId="0" applyFont="1" applyFill="1" applyBorder="1" applyAlignment="1" applyProtection="1">
      <alignment wrapText="1"/>
    </xf>
    <xf numFmtId="0" fontId="0" fillId="6" borderId="8" xfId="0" applyFont="1" applyFill="1" applyBorder="1" applyAlignment="1" applyProtection="1">
      <alignment horizontal="center"/>
    </xf>
    <xf numFmtId="164" fontId="0" fillId="6" borderId="8" xfId="0" applyNumberFormat="1" applyFill="1" applyBorder="1" applyAlignment="1" applyProtection="1">
      <alignment horizontal="center"/>
    </xf>
    <xf numFmtId="0" fontId="0" fillId="6" borderId="12" xfId="0" applyFill="1" applyBorder="1" applyProtection="1"/>
    <xf numFmtId="0" fontId="0" fillId="6" borderId="13" xfId="0" applyFont="1" applyFill="1" applyBorder="1" applyAlignment="1" applyProtection="1">
      <alignment wrapText="1"/>
    </xf>
    <xf numFmtId="0" fontId="0" fillId="6" borderId="12" xfId="0" applyFont="1" applyFill="1" applyBorder="1" applyAlignment="1" applyProtection="1">
      <alignment horizontal="center"/>
    </xf>
    <xf numFmtId="164" fontId="0" fillId="6" borderId="12" xfId="0" applyNumberFormat="1" applyFill="1" applyBorder="1" applyAlignment="1" applyProtection="1">
      <alignment horizontal="center"/>
    </xf>
    <xf numFmtId="0" fontId="12" fillId="0" borderId="0" xfId="0" applyFont="1" applyAlignment="1" applyProtection="1">
      <alignment vertical="center"/>
    </xf>
    <xf numFmtId="0" fontId="13" fillId="0" borderId="0" xfId="0" applyFont="1" applyAlignment="1" applyProtection="1">
      <alignment horizontal="center"/>
    </xf>
    <xf numFmtId="44" fontId="13" fillId="0" borderId="0" xfId="1" applyFont="1" applyAlignment="1" applyProtection="1">
      <alignment horizontal="center" wrapText="1"/>
    </xf>
    <xf numFmtId="0" fontId="13" fillId="0" borderId="0" xfId="0" applyFont="1" applyProtection="1"/>
    <xf numFmtId="0" fontId="0" fillId="0" borderId="0" xfId="0" applyFont="1" applyAlignment="1" applyProtection="1">
      <alignment wrapText="1"/>
    </xf>
    <xf numFmtId="0" fontId="0" fillId="0" borderId="0" xfId="0" applyFont="1" applyAlignment="1" applyProtection="1">
      <alignment horizontal="center"/>
    </xf>
    <xf numFmtId="44" fontId="4" fillId="0" borderId="0" xfId="1" applyFont="1" applyAlignment="1" applyProtection="1">
      <alignment horizontal="center" wrapText="1"/>
    </xf>
    <xf numFmtId="0" fontId="0" fillId="0" borderId="0" xfId="0" applyFont="1" applyProtection="1"/>
    <xf numFmtId="0" fontId="6" fillId="0" borderId="0" xfId="0" applyFont="1" applyFill="1" applyAlignment="1">
      <alignment horizontal="right"/>
    </xf>
    <xf numFmtId="0" fontId="0" fillId="0" borderId="0" xfId="0" applyFont="1"/>
    <xf numFmtId="44" fontId="0" fillId="0" borderId="12" xfId="0" applyNumberFormat="1" applyFill="1" applyBorder="1" applyProtection="1">
      <protection locked="0"/>
    </xf>
    <xf numFmtId="0" fontId="0" fillId="0" borderId="12" xfId="0" applyFill="1" applyBorder="1" applyAlignment="1" applyProtection="1">
      <alignment horizontal="center"/>
      <protection locked="0"/>
    </xf>
    <xf numFmtId="0" fontId="0" fillId="0" borderId="12" xfId="0" applyFill="1" applyBorder="1" applyProtection="1">
      <protection locked="0"/>
    </xf>
    <xf numFmtId="44" fontId="0" fillId="0" borderId="8" xfId="0" applyNumberFormat="1" applyFill="1" applyBorder="1" applyProtection="1">
      <protection locked="0"/>
    </xf>
    <xf numFmtId="0" fontId="0" fillId="0" borderId="8" xfId="0" applyFill="1" applyBorder="1" applyAlignment="1" applyProtection="1">
      <alignment horizontal="center"/>
      <protection locked="0"/>
    </xf>
    <xf numFmtId="0" fontId="0" fillId="0" borderId="8" xfId="0" applyFill="1" applyBorder="1" applyProtection="1">
      <protection locked="0"/>
    </xf>
    <xf numFmtId="14" fontId="0" fillId="0" borderId="8" xfId="0" applyNumberFormat="1" applyFill="1" applyBorder="1" applyProtection="1">
      <protection locked="0"/>
    </xf>
    <xf numFmtId="44" fontId="0" fillId="0" borderId="7" xfId="0" applyNumberFormat="1" applyFill="1" applyBorder="1" applyProtection="1">
      <protection locked="0"/>
    </xf>
    <xf numFmtId="0" fontId="0" fillId="0" borderId="7" xfId="0" applyFill="1" applyBorder="1" applyAlignment="1" applyProtection="1">
      <alignment horizontal="center"/>
      <protection locked="0"/>
    </xf>
    <xf numFmtId="14" fontId="0" fillId="0" borderId="7" xfId="0" applyNumberFormat="1" applyFill="1" applyBorder="1" applyProtection="1">
      <protection locked="0"/>
    </xf>
    <xf numFmtId="0" fontId="6" fillId="3" borderId="4" xfId="0" applyFont="1" applyFill="1" applyBorder="1" applyAlignment="1">
      <alignment horizontal="center"/>
    </xf>
    <xf numFmtId="0" fontId="6" fillId="3" borderId="4" xfId="0" applyFont="1" applyFill="1" applyBorder="1" applyAlignment="1">
      <alignment horizontal="center" wrapText="1"/>
    </xf>
    <xf numFmtId="0" fontId="6" fillId="3" borderId="2" xfId="0" applyFont="1" applyFill="1" applyBorder="1" applyAlignment="1">
      <alignment horizontal="center" wrapText="1"/>
    </xf>
    <xf numFmtId="0" fontId="5" fillId="3" borderId="4" xfId="0" applyFont="1" applyFill="1" applyBorder="1" applyAlignment="1">
      <alignment horizontal="center" wrapText="1"/>
    </xf>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applyAlignment="1">
      <alignment horizontal="right"/>
    </xf>
    <xf numFmtId="0" fontId="0" fillId="0" borderId="0" xfId="0" applyBorder="1"/>
    <xf numFmtId="44" fontId="0" fillId="7" borderId="7" xfId="0" applyNumberFormat="1" applyFill="1" applyBorder="1"/>
    <xf numFmtId="44" fontId="0" fillId="7" borderId="20" xfId="0" applyNumberFormat="1" applyFill="1" applyBorder="1"/>
    <xf numFmtId="44" fontId="0" fillId="0" borderId="0" xfId="0" applyNumberFormat="1" applyFill="1" applyProtection="1">
      <protection locked="0"/>
    </xf>
    <xf numFmtId="44" fontId="0" fillId="0" borderId="19" xfId="0" applyNumberFormat="1" applyFill="1" applyBorder="1" applyProtection="1">
      <protection locked="0"/>
    </xf>
    <xf numFmtId="0" fontId="14" fillId="0" borderId="0" xfId="0" applyFont="1" applyFill="1" applyBorder="1" applyAlignment="1">
      <alignment horizontal="left" vertical="center" wrapText="1"/>
    </xf>
    <xf numFmtId="0" fontId="7" fillId="0" borderId="0" xfId="0" applyFont="1" applyAlignment="1">
      <alignment horizontal="right"/>
    </xf>
    <xf numFmtId="44" fontId="7" fillId="0" borderId="0" xfId="0" applyNumberFormat="1" applyFont="1" applyProtection="1"/>
    <xf numFmtId="44" fontId="0" fillId="7" borderId="0" xfId="0" applyNumberFormat="1" applyFill="1" applyProtection="1"/>
    <xf numFmtId="0" fontId="5" fillId="8" borderId="4" xfId="0" applyFont="1" applyFill="1" applyBorder="1" applyAlignment="1">
      <alignment horizontal="center" wrapText="1"/>
    </xf>
    <xf numFmtId="44" fontId="0" fillId="8" borderId="3" xfId="0" applyNumberFormat="1" applyFill="1" applyBorder="1" applyAlignment="1" applyProtection="1">
      <alignment horizontal="center"/>
      <protection locked="0"/>
    </xf>
    <xf numFmtId="0" fontId="0" fillId="9" borderId="0" xfId="0" applyFill="1"/>
    <xf numFmtId="0" fontId="5" fillId="9" borderId="0" xfId="0" applyFont="1" applyFill="1" applyAlignment="1">
      <alignment horizontal="right"/>
    </xf>
    <xf numFmtId="44" fontId="0" fillId="8" borderId="20" xfId="0" applyNumberFormat="1" applyFill="1" applyBorder="1" applyAlignment="1" applyProtection="1">
      <alignment horizontal="center"/>
      <protection locked="0"/>
    </xf>
    <xf numFmtId="2" fontId="0" fillId="0" borderId="1" xfId="0" applyNumberFormat="1" applyBorder="1"/>
    <xf numFmtId="2" fontId="0" fillId="0" borderId="0" xfId="0" applyNumberFormat="1" applyBorder="1"/>
    <xf numFmtId="0" fontId="2" fillId="3" borderId="4" xfId="0" applyFont="1" applyFill="1" applyBorder="1" applyAlignment="1">
      <alignment horizontal="center" wrapText="1"/>
    </xf>
    <xf numFmtId="165" fontId="0" fillId="0" borderId="3" xfId="0" applyNumberFormat="1" applyFill="1" applyBorder="1" applyAlignment="1" applyProtection="1">
      <alignment horizontal="center"/>
      <protection locked="0"/>
    </xf>
    <xf numFmtId="165" fontId="0" fillId="0" borderId="23" xfId="0" applyNumberFormat="1"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17" fillId="3" borderId="4" xfId="0" applyFont="1" applyFill="1" applyBorder="1" applyAlignment="1">
      <alignment horizontal="center" wrapText="1"/>
    </xf>
    <xf numFmtId="44" fontId="10" fillId="3" borderId="0" xfId="0" applyNumberFormat="1" applyFont="1" applyFill="1" applyProtection="1"/>
    <xf numFmtId="0" fontId="7" fillId="0" borderId="0" xfId="0" applyFont="1" applyAlignment="1"/>
    <xf numFmtId="0" fontId="19" fillId="0" borderId="0" xfId="0" applyFont="1"/>
    <xf numFmtId="0" fontId="0" fillId="0" borderId="0" xfId="0" quotePrefix="1" applyFont="1"/>
    <xf numFmtId="0" fontId="0" fillId="0" borderId="0" xfId="0" applyAlignment="1">
      <alignment horizontal="centerContinuous"/>
    </xf>
    <xf numFmtId="0" fontId="20" fillId="0" borderId="0" xfId="0" applyFont="1" applyAlignment="1">
      <alignment horizontal="centerContinuous"/>
    </xf>
    <xf numFmtId="0" fontId="21" fillId="0" borderId="0" xfId="2"/>
    <xf numFmtId="0" fontId="7" fillId="0" borderId="0" xfId="0" quotePrefix="1" applyFont="1"/>
    <xf numFmtId="0" fontId="5" fillId="0" borderId="0" xfId="0" applyFont="1" applyAlignment="1" applyProtection="1">
      <alignment horizontal="left" wrapText="1"/>
    </xf>
    <xf numFmtId="0" fontId="22" fillId="0" borderId="0" xfId="0" applyFont="1"/>
    <xf numFmtId="0" fontId="23" fillId="0" borderId="0" xfId="0" applyFont="1" applyProtection="1"/>
    <xf numFmtId="0" fontId="25" fillId="0" borderId="0" xfId="0" applyFont="1" applyProtection="1"/>
    <xf numFmtId="0" fontId="19" fillId="0" borderId="0" xfId="0" applyFont="1" applyProtection="1"/>
    <xf numFmtId="0" fontId="6" fillId="0" borderId="0" xfId="0" applyFont="1" applyAlignment="1" applyProtection="1">
      <alignment horizontal="left" wrapText="1"/>
    </xf>
    <xf numFmtId="0" fontId="26" fillId="0" borderId="0" xfId="0" applyFont="1"/>
    <xf numFmtId="0" fontId="6" fillId="0" borderId="0" xfId="0" applyFont="1" applyProtection="1"/>
    <xf numFmtId="0" fontId="23" fillId="0" borderId="0" xfId="0" applyFont="1"/>
    <xf numFmtId="0" fontId="27" fillId="0" borderId="0" xfId="0" applyFont="1"/>
    <xf numFmtId="0" fontId="20" fillId="0" borderId="0" xfId="0" applyFont="1"/>
    <xf numFmtId="0" fontId="0" fillId="0" borderId="0" xfId="0" applyAlignment="1">
      <alignment vertical="center"/>
    </xf>
    <xf numFmtId="0" fontId="28" fillId="0" borderId="0" xfId="0" applyFont="1" applyAlignment="1">
      <alignment vertical="center"/>
    </xf>
    <xf numFmtId="0" fontId="0" fillId="0" borderId="0" xfId="0" applyAlignment="1">
      <alignment horizontal="left" vertical="center" indent="5"/>
    </xf>
    <xf numFmtId="0" fontId="7" fillId="0" borderId="0" xfId="0" applyFont="1" applyAlignment="1">
      <alignment horizontal="left" vertical="center" indent="5"/>
    </xf>
    <xf numFmtId="0" fontId="0" fillId="0" borderId="0" xfId="0" applyAlignment="1">
      <alignment horizontal="left" vertical="center" indent="10"/>
    </xf>
    <xf numFmtId="0" fontId="24" fillId="0" borderId="0" xfId="0" applyFont="1" applyAlignment="1">
      <alignment vertical="center"/>
    </xf>
    <xf numFmtId="0" fontId="29" fillId="0" borderId="0" xfId="0" applyFont="1" applyAlignment="1">
      <alignment horizontal="centerContinuous" vertical="center"/>
    </xf>
    <xf numFmtId="0" fontId="32" fillId="0" borderId="0" xfId="2" applyFont="1"/>
    <xf numFmtId="0" fontId="32" fillId="0" borderId="0" xfId="0" applyFont="1"/>
    <xf numFmtId="0" fontId="32" fillId="0" borderId="0" xfId="2" applyFont="1" applyAlignment="1">
      <alignment horizontal="left" vertical="center" indent="5"/>
    </xf>
    <xf numFmtId="0" fontId="33" fillId="0" borderId="0" xfId="0" applyFont="1"/>
    <xf numFmtId="0" fontId="32" fillId="0" borderId="0" xfId="2" applyFont="1" applyAlignment="1">
      <alignment vertical="center"/>
    </xf>
    <xf numFmtId="0" fontId="32" fillId="0" borderId="0" xfId="2" applyFont="1" applyBorder="1" applyAlignment="1">
      <alignment vertical="center"/>
    </xf>
    <xf numFmtId="0" fontId="34" fillId="0" borderId="0" xfId="0" applyFont="1"/>
    <xf numFmtId="0" fontId="0" fillId="0" borderId="9" xfId="0"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15" fillId="0" borderId="0" xfId="0" applyFont="1" applyAlignment="1">
      <alignment horizontal="center"/>
    </xf>
    <xf numFmtId="0" fontId="0" fillId="0" borderId="3" xfId="0" applyFill="1" applyBorder="1" applyAlignment="1" applyProtection="1">
      <alignment horizontal="left" wrapText="1"/>
      <protection locked="0"/>
    </xf>
    <xf numFmtId="14" fontId="0" fillId="0" borderId="3" xfId="0" applyNumberFormat="1" applyFill="1" applyBorder="1" applyAlignment="1" applyProtection="1">
      <alignment horizontal="left"/>
      <protection locked="0"/>
    </xf>
    <xf numFmtId="0" fontId="0" fillId="0" borderId="11" xfId="0" applyFill="1" applyBorder="1" applyAlignment="1" applyProtection="1">
      <alignment horizontal="left" wrapText="1"/>
      <protection locked="0"/>
    </xf>
    <xf numFmtId="0" fontId="0" fillId="0" borderId="11" xfId="0" applyFill="1" applyBorder="1" applyAlignment="1" applyProtection="1">
      <alignment horizontal="left"/>
      <protection locked="0"/>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0" fillId="0" borderId="18" xfId="0" applyFill="1" applyBorder="1" applyAlignment="1" applyProtection="1">
      <alignment horizontal="left" wrapText="1"/>
      <protection locked="0"/>
    </xf>
    <xf numFmtId="0" fontId="0" fillId="0" borderId="21" xfId="0" applyFill="1" applyBorder="1" applyAlignment="1" applyProtection="1">
      <alignment horizontal="left" wrapText="1"/>
      <protection locked="0"/>
    </xf>
    <xf numFmtId="0" fontId="0" fillId="0" borderId="22"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14" fillId="11" borderId="24" xfId="0" applyFont="1" applyFill="1" applyBorder="1" applyAlignment="1">
      <alignment horizontal="left" vertical="center" wrapText="1"/>
    </xf>
    <xf numFmtId="0" fontId="14" fillId="11" borderId="25" xfId="0" applyFont="1" applyFill="1" applyBorder="1" applyAlignment="1">
      <alignment horizontal="left" vertical="center" wrapText="1"/>
    </xf>
    <xf numFmtId="0" fontId="14" fillId="11" borderId="26" xfId="0" applyFont="1" applyFill="1" applyBorder="1" applyAlignment="1">
      <alignment horizontal="left" vertical="center" wrapText="1"/>
    </xf>
    <xf numFmtId="0" fontId="14" fillId="11" borderId="16" xfId="0" applyFont="1" applyFill="1" applyBorder="1" applyAlignment="1">
      <alignment horizontal="left" vertical="center" wrapText="1"/>
    </xf>
    <xf numFmtId="0" fontId="14" fillId="11" borderId="0" xfId="0" applyFont="1" applyFill="1" applyBorder="1" applyAlignment="1">
      <alignment horizontal="left" vertical="center" wrapText="1"/>
    </xf>
    <xf numFmtId="0" fontId="14" fillId="11" borderId="27" xfId="0" applyFont="1" applyFill="1" applyBorder="1" applyAlignment="1">
      <alignment horizontal="left" vertical="center" wrapText="1"/>
    </xf>
    <xf numFmtId="0" fontId="14" fillId="11" borderId="13"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14" fillId="11" borderId="14" xfId="0" applyFont="1" applyFill="1" applyBorder="1" applyAlignment="1">
      <alignment horizontal="left" vertical="center" wrapText="1"/>
    </xf>
    <xf numFmtId="0" fontId="16" fillId="0" borderId="0" xfId="0" applyFont="1" applyAlignment="1">
      <alignment horizontal="center"/>
    </xf>
    <xf numFmtId="0" fontId="1" fillId="3" borderId="5" xfId="0" applyFont="1" applyFill="1" applyBorder="1" applyAlignment="1">
      <alignment horizontal="center" wrapText="1"/>
    </xf>
    <xf numFmtId="0" fontId="14" fillId="10" borderId="24" xfId="0" applyFont="1" applyFill="1" applyBorder="1" applyAlignment="1">
      <alignment horizontal="left" vertical="center" wrapText="1"/>
    </xf>
    <xf numFmtId="0" fontId="14" fillId="10" borderId="25" xfId="0" applyFont="1" applyFill="1" applyBorder="1" applyAlignment="1">
      <alignment horizontal="left" vertical="center" wrapText="1"/>
    </xf>
    <xf numFmtId="0" fontId="14" fillId="10" borderId="26" xfId="0" applyFont="1" applyFill="1" applyBorder="1" applyAlignment="1">
      <alignment horizontal="left" vertical="center" wrapText="1"/>
    </xf>
    <xf numFmtId="0" fontId="14" fillId="10" borderId="16" xfId="0" applyFont="1" applyFill="1" applyBorder="1" applyAlignment="1">
      <alignment horizontal="left" vertical="center" wrapText="1"/>
    </xf>
    <xf numFmtId="0" fontId="14" fillId="10" borderId="0" xfId="0" applyFont="1" applyFill="1" applyBorder="1" applyAlignment="1">
      <alignment horizontal="left" vertical="center" wrapText="1"/>
    </xf>
    <xf numFmtId="0" fontId="14" fillId="10" borderId="27"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10" borderId="14" xfId="0" applyFont="1" applyFill="1" applyBorder="1" applyAlignment="1">
      <alignment horizontal="left" vertical="center" wrapText="1"/>
    </xf>
    <xf numFmtId="0" fontId="5" fillId="0" borderId="0" xfId="0" applyFont="1" applyAlignment="1" applyProtection="1">
      <alignment horizontal="left" wrapText="1"/>
    </xf>
    <xf numFmtId="0" fontId="24" fillId="0" borderId="0" xfId="0" applyFont="1" applyAlignment="1" applyProtection="1">
      <alignment horizontal="left" wrapText="1"/>
    </xf>
    <xf numFmtId="0" fontId="0" fillId="0" borderId="0" xfId="0" applyFont="1" applyAlignment="1" applyProtection="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2</xdr:col>
      <xdr:colOff>885825</xdr:colOff>
      <xdr:row>2</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01315" cy="641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1009650</xdr:colOff>
      <xdr:row>3</xdr:row>
      <xdr:rowOff>104775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905125" cy="781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969645</xdr:colOff>
      <xdr:row>1</xdr:row>
      <xdr:rowOff>247650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2985135" cy="641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astcentral.edu/board-policies/4-18-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ross.deeken@ehi.com"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 Id="rId6" Type="http://schemas.openxmlformats.org/officeDocument/2006/relationships/hyperlink" Target="mailto:Melissa.popp@eastcentral.edu" TargetMode="External"/><Relationship Id="rId5" Type="http://schemas.openxmlformats.org/officeDocument/2006/relationships/hyperlink" Target="mailto:Joshua.m.moore@ehi.com" TargetMode="External"/><Relationship Id="rId4" Type="http://schemas.openxmlformats.org/officeDocument/2006/relationships/hyperlink" Target="mailto:howard.g.self@e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selection activeCell="L13" sqref="L13"/>
    </sheetView>
  </sheetViews>
  <sheetFormatPr defaultRowHeight="15" x14ac:dyDescent="0.25"/>
  <cols>
    <col min="1" max="1" width="3.42578125" customWidth="1"/>
    <col min="2" max="2" width="2.85546875" customWidth="1"/>
    <col min="3" max="3" width="2.42578125" customWidth="1"/>
    <col min="4" max="4" width="3.5703125" customWidth="1"/>
  </cols>
  <sheetData>
    <row r="1" spans="1:15" s="115" customFormat="1" ht="21" x14ac:dyDescent="0.35">
      <c r="A1" s="131" t="s">
        <v>139</v>
      </c>
      <c r="B1" s="131"/>
      <c r="C1" s="131"/>
      <c r="D1" s="131"/>
      <c r="E1" s="131"/>
      <c r="F1" s="131"/>
      <c r="G1" s="131"/>
      <c r="H1" s="131"/>
      <c r="I1" s="131"/>
      <c r="J1" s="131"/>
    </row>
    <row r="2" spans="1:15" s="115" customFormat="1" ht="21" x14ac:dyDescent="0.35">
      <c r="A2" s="145" t="s">
        <v>178</v>
      </c>
    </row>
    <row r="3" spans="1:15" s="1" customFormat="1" x14ac:dyDescent="0.25">
      <c r="A3" s="1" t="s">
        <v>86</v>
      </c>
      <c r="B3" s="1" t="s">
        <v>103</v>
      </c>
    </row>
    <row r="4" spans="1:15" s="72" customFormat="1" x14ac:dyDescent="0.25">
      <c r="B4" s="116" t="s">
        <v>72</v>
      </c>
      <c r="C4" s="72" t="s">
        <v>93</v>
      </c>
    </row>
    <row r="5" spans="1:15" s="72" customFormat="1" x14ac:dyDescent="0.25">
      <c r="C5" s="72" t="s">
        <v>67</v>
      </c>
      <c r="D5" s="72" t="s">
        <v>87</v>
      </c>
    </row>
    <row r="6" spans="1:15" s="72" customFormat="1" x14ac:dyDescent="0.25">
      <c r="D6" s="72" t="s">
        <v>69</v>
      </c>
      <c r="E6" s="72" t="s">
        <v>88</v>
      </c>
      <c r="O6" s="116"/>
    </row>
    <row r="7" spans="1:15" s="72" customFormat="1" x14ac:dyDescent="0.25">
      <c r="E7" s="72" t="s">
        <v>89</v>
      </c>
      <c r="O7" s="116"/>
    </row>
    <row r="8" spans="1:15" s="72" customFormat="1" x14ac:dyDescent="0.25">
      <c r="E8" s="72" t="s">
        <v>90</v>
      </c>
    </row>
    <row r="9" spans="1:15" x14ac:dyDescent="0.25">
      <c r="D9" t="s">
        <v>68</v>
      </c>
    </row>
    <row r="10" spans="1:15" x14ac:dyDescent="0.25">
      <c r="D10" t="s">
        <v>69</v>
      </c>
      <c r="E10" t="s">
        <v>98</v>
      </c>
    </row>
    <row r="11" spans="1:15" x14ac:dyDescent="0.25">
      <c r="D11" t="s">
        <v>69</v>
      </c>
      <c r="E11" t="s">
        <v>99</v>
      </c>
    </row>
    <row r="12" spans="1:15" x14ac:dyDescent="0.25">
      <c r="D12" t="s">
        <v>69</v>
      </c>
      <c r="E12" t="s">
        <v>100</v>
      </c>
    </row>
    <row r="13" spans="1:15" s="72" customFormat="1" x14ac:dyDescent="0.25">
      <c r="C13" s="72" t="s">
        <v>70</v>
      </c>
      <c r="D13" s="72" t="s">
        <v>91</v>
      </c>
    </row>
    <row r="14" spans="1:15" s="72" customFormat="1" x14ac:dyDescent="0.25">
      <c r="D14" s="72" t="s">
        <v>69</v>
      </c>
      <c r="E14" s="72" t="s">
        <v>92</v>
      </c>
    </row>
    <row r="15" spans="1:15" s="72" customFormat="1" x14ac:dyDescent="0.25">
      <c r="D15" s="72" t="s">
        <v>69</v>
      </c>
      <c r="E15" s="72" t="s">
        <v>94</v>
      </c>
    </row>
    <row r="16" spans="1:15" x14ac:dyDescent="0.25">
      <c r="D16" t="s">
        <v>68</v>
      </c>
    </row>
    <row r="17" spans="1:7" x14ac:dyDescent="0.25">
      <c r="D17" t="s">
        <v>69</v>
      </c>
      <c r="E17" t="s">
        <v>71</v>
      </c>
    </row>
    <row r="18" spans="1:7" x14ac:dyDescent="0.25">
      <c r="E18" t="s">
        <v>96</v>
      </c>
    </row>
    <row r="19" spans="1:7" x14ac:dyDescent="0.25">
      <c r="E19" t="s">
        <v>97</v>
      </c>
    </row>
    <row r="20" spans="1:7" x14ac:dyDescent="0.25">
      <c r="E20" t="s">
        <v>95</v>
      </c>
    </row>
    <row r="21" spans="1:7" s="72" customFormat="1" x14ac:dyDescent="0.25">
      <c r="A21" s="1" t="s">
        <v>101</v>
      </c>
      <c r="B21" s="1" t="s">
        <v>102</v>
      </c>
      <c r="C21" s="1"/>
      <c r="D21" s="1"/>
      <c r="E21" s="1"/>
      <c r="F21" s="1"/>
      <c r="G21" s="1"/>
    </row>
    <row r="22" spans="1:7" s="72" customFormat="1" x14ac:dyDescent="0.25">
      <c r="B22" s="116" t="s">
        <v>72</v>
      </c>
      <c r="C22" s="72" t="s">
        <v>104</v>
      </c>
    </row>
    <row r="23" spans="1:7" s="72" customFormat="1" x14ac:dyDescent="0.25">
      <c r="C23" s="119" t="s">
        <v>105</v>
      </c>
    </row>
    <row r="24" spans="1:7" s="1" customFormat="1" x14ac:dyDescent="0.25">
      <c r="B24" s="120" t="s">
        <v>108</v>
      </c>
      <c r="C24" s="72" t="s">
        <v>138</v>
      </c>
    </row>
    <row r="25" spans="1:7" s="72" customFormat="1" x14ac:dyDescent="0.25">
      <c r="A25" s="1" t="s">
        <v>140</v>
      </c>
      <c r="B25" s="120" t="s">
        <v>141</v>
      </c>
      <c r="C25" s="1"/>
    </row>
    <row r="26" spans="1:7" s="72" customFormat="1" x14ac:dyDescent="0.25">
      <c r="B26" s="116" t="s">
        <v>72</v>
      </c>
      <c r="C26" s="72" t="s">
        <v>142</v>
      </c>
    </row>
    <row r="27" spans="1:7" s="72" customFormat="1" x14ac:dyDescent="0.25">
      <c r="C27" s="72" t="s">
        <v>143</v>
      </c>
    </row>
    <row r="28" spans="1:7" s="72" customFormat="1" x14ac:dyDescent="0.25">
      <c r="B28" s="120" t="s">
        <v>108</v>
      </c>
      <c r="C28" s="72" t="s">
        <v>144</v>
      </c>
    </row>
    <row r="29" spans="1:7" s="72" customFormat="1" x14ac:dyDescent="0.25">
      <c r="A29" s="72" t="s">
        <v>145</v>
      </c>
      <c r="B29" s="1" t="s">
        <v>146</v>
      </c>
      <c r="C29" s="130"/>
    </row>
    <row r="30" spans="1:7" s="72" customFormat="1" x14ac:dyDescent="0.25">
      <c r="B30" s="72" t="s">
        <v>147</v>
      </c>
    </row>
    <row r="31" spans="1:7" s="72" customFormat="1" x14ac:dyDescent="0.25">
      <c r="B31" s="116" t="s">
        <v>148</v>
      </c>
    </row>
    <row r="32" spans="1:7" s="72" customFormat="1" x14ac:dyDescent="0.25"/>
    <row r="33" s="72" customFormat="1" x14ac:dyDescent="0.25"/>
    <row r="34" s="72" customFormat="1" x14ac:dyDescent="0.25"/>
    <row r="35" s="72" customFormat="1" x14ac:dyDescent="0.25"/>
    <row r="36" s="72" customFormat="1" x14ac:dyDescent="0.25"/>
    <row r="37" s="72" customFormat="1" x14ac:dyDescent="0.25"/>
    <row r="38" s="72" customFormat="1" x14ac:dyDescent="0.25"/>
  </sheetData>
  <sheetProtection algorithmName="SHA-512" hashValue="JaR/CHAZoSnWYF4HiImUZZwbTPtzVbnJa3TNCjcDc5CAvAwqRlQiz5Fp2NEDXf+uPnYy/dPnIQw/TgSbj+Ccuw==" saltValue="2b9myiBaa9HK6yrwLKeS8w==" spinCount="100000" sheet="1" objects="1" scenarios="1"/>
  <hyperlinks>
    <hyperlink ref="C2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1"/>
  <sheetViews>
    <sheetView zoomScale="80" zoomScaleNormal="80" zoomScaleSheetLayoutView="80" workbookViewId="0">
      <selection activeCell="E10" sqref="E10:E11"/>
    </sheetView>
  </sheetViews>
  <sheetFormatPr defaultRowHeight="15" x14ac:dyDescent="0.25"/>
  <cols>
    <col min="1" max="1" width="13.28515625" customWidth="1"/>
    <col min="2" max="2" width="15.140625" customWidth="1"/>
    <col min="3" max="3" width="28.7109375" customWidth="1"/>
    <col min="4" max="4" width="15.140625" customWidth="1"/>
    <col min="5" max="5" width="18" customWidth="1"/>
    <col min="6" max="6" width="3" hidden="1" customWidth="1"/>
    <col min="7" max="7" width="37.7109375" customWidth="1"/>
    <col min="8" max="8" width="17.85546875" customWidth="1"/>
  </cols>
  <sheetData>
    <row r="1" spans="1:8" x14ac:dyDescent="0.25">
      <c r="D1" s="130" t="s">
        <v>137</v>
      </c>
    </row>
    <row r="2" spans="1:8" ht="31.9" customHeight="1" x14ac:dyDescent="0.5">
      <c r="B2" s="8"/>
      <c r="C2" s="148" t="s">
        <v>85</v>
      </c>
      <c r="D2" s="148"/>
      <c r="E2" s="148"/>
      <c r="F2" s="148"/>
      <c r="G2" s="148"/>
      <c r="H2" s="148"/>
    </row>
    <row r="3" spans="1:8" ht="34.9" customHeight="1" x14ac:dyDescent="0.25"/>
    <row r="4" spans="1:8" ht="18.600000000000001" customHeight="1" x14ac:dyDescent="0.25">
      <c r="A4" s="88" t="s">
        <v>39</v>
      </c>
      <c r="B4" s="149"/>
      <c r="C4" s="149"/>
      <c r="D4" s="88" t="s">
        <v>0</v>
      </c>
      <c r="E4" s="150"/>
      <c r="F4" s="150"/>
      <c r="G4" s="150"/>
    </row>
    <row r="5" spans="1:8" ht="18.600000000000001" customHeight="1" x14ac:dyDescent="0.25">
      <c r="A5" s="88" t="s">
        <v>40</v>
      </c>
      <c r="B5" s="151"/>
      <c r="C5" s="151"/>
      <c r="D5" s="88" t="s">
        <v>1</v>
      </c>
      <c r="E5" s="152"/>
      <c r="F5" s="152"/>
      <c r="G5" s="152"/>
    </row>
    <row r="6" spans="1:8" x14ac:dyDescent="0.25">
      <c r="A6" s="9"/>
      <c r="B6" s="9"/>
      <c r="C6" s="9"/>
      <c r="D6" s="9"/>
      <c r="E6" s="9"/>
      <c r="F6" s="9"/>
      <c r="G6" s="9"/>
      <c r="H6" s="9"/>
    </row>
    <row r="7" spans="1:8" ht="43.15" customHeight="1" x14ac:dyDescent="0.25">
      <c r="A7" s="87" t="s">
        <v>52</v>
      </c>
      <c r="B7" s="1"/>
      <c r="C7" s="149"/>
      <c r="D7" s="149"/>
      <c r="E7" s="149"/>
      <c r="F7" s="149"/>
      <c r="G7" s="149"/>
      <c r="H7" s="149"/>
    </row>
    <row r="8" spans="1:8" x14ac:dyDescent="0.25">
      <c r="A8" s="9"/>
      <c r="B8" s="9"/>
      <c r="C8" s="9"/>
      <c r="D8" s="9"/>
      <c r="E8" s="9"/>
      <c r="F8" s="9"/>
      <c r="G8" s="9"/>
      <c r="H8" s="9"/>
    </row>
    <row r="9" spans="1:8" s="4" customFormat="1" ht="61.15" customHeight="1" x14ac:dyDescent="0.25">
      <c r="A9" s="83" t="s">
        <v>2</v>
      </c>
      <c r="B9" s="153" t="s">
        <v>51</v>
      </c>
      <c r="C9" s="154"/>
      <c r="D9" s="85" t="s">
        <v>53</v>
      </c>
      <c r="E9" s="86" t="s">
        <v>50</v>
      </c>
      <c r="F9" s="100" t="s">
        <v>55</v>
      </c>
      <c r="G9" s="84" t="s">
        <v>77</v>
      </c>
      <c r="H9" s="84" t="s">
        <v>109</v>
      </c>
    </row>
    <row r="10" spans="1:8" ht="15" customHeight="1" x14ac:dyDescent="0.25">
      <c r="A10" s="82"/>
      <c r="B10" s="155"/>
      <c r="C10" s="156"/>
      <c r="D10" s="80"/>
      <c r="E10" s="81"/>
      <c r="F10" s="101">
        <f>E10*0.58</f>
        <v>0</v>
      </c>
      <c r="G10" s="95"/>
      <c r="H10" s="92">
        <f>D10+F10</f>
        <v>0</v>
      </c>
    </row>
    <row r="11" spans="1:8" ht="15" customHeight="1" x14ac:dyDescent="0.25">
      <c r="A11" s="79"/>
      <c r="B11" s="146"/>
      <c r="C11" s="147"/>
      <c r="D11" s="76"/>
      <c r="E11" s="77"/>
      <c r="F11" s="101">
        <f t="shared" ref="F11:F17" si="0">E11*0.58</f>
        <v>0</v>
      </c>
      <c r="G11" s="76"/>
      <c r="H11" s="92">
        <f t="shared" ref="H11:H17" si="1">D11+F11</f>
        <v>0</v>
      </c>
    </row>
    <row r="12" spans="1:8" ht="15" customHeight="1" x14ac:dyDescent="0.25">
      <c r="A12" s="79"/>
      <c r="B12" s="146"/>
      <c r="C12" s="147"/>
      <c r="D12" s="76"/>
      <c r="E12" s="77"/>
      <c r="F12" s="101">
        <f t="shared" si="0"/>
        <v>0</v>
      </c>
      <c r="G12" s="76"/>
      <c r="H12" s="92">
        <f t="shared" si="1"/>
        <v>0</v>
      </c>
    </row>
    <row r="13" spans="1:8" ht="15" customHeight="1" x14ac:dyDescent="0.25">
      <c r="A13" s="78"/>
      <c r="B13" s="146"/>
      <c r="C13" s="147"/>
      <c r="D13" s="76"/>
      <c r="E13" s="77"/>
      <c r="F13" s="101">
        <f t="shared" si="0"/>
        <v>0</v>
      </c>
      <c r="G13" s="76"/>
      <c r="H13" s="92">
        <f t="shared" si="1"/>
        <v>0</v>
      </c>
    </row>
    <row r="14" spans="1:8" ht="15" customHeight="1" x14ac:dyDescent="0.25">
      <c r="A14" s="78"/>
      <c r="B14" s="146"/>
      <c r="C14" s="147"/>
      <c r="D14" s="76"/>
      <c r="E14" s="77"/>
      <c r="F14" s="101">
        <f t="shared" si="0"/>
        <v>0</v>
      </c>
      <c r="G14" s="76"/>
      <c r="H14" s="92">
        <f t="shared" si="1"/>
        <v>0</v>
      </c>
    </row>
    <row r="15" spans="1:8" ht="15" customHeight="1" x14ac:dyDescent="0.25">
      <c r="A15" s="78"/>
      <c r="B15" s="146"/>
      <c r="C15" s="147"/>
      <c r="D15" s="76"/>
      <c r="E15" s="77"/>
      <c r="F15" s="101">
        <f t="shared" si="0"/>
        <v>0</v>
      </c>
      <c r="G15" s="76"/>
      <c r="H15" s="92">
        <f t="shared" si="1"/>
        <v>0</v>
      </c>
    </row>
    <row r="16" spans="1:8" ht="15" customHeight="1" x14ac:dyDescent="0.25">
      <c r="A16" s="78"/>
      <c r="B16" s="146"/>
      <c r="C16" s="147"/>
      <c r="D16" s="76"/>
      <c r="E16" s="77"/>
      <c r="F16" s="101">
        <f t="shared" si="0"/>
        <v>0</v>
      </c>
      <c r="G16" s="76"/>
      <c r="H16" s="92">
        <f t="shared" si="1"/>
        <v>0</v>
      </c>
    </row>
    <row r="17" spans="1:16" ht="15" customHeight="1" x14ac:dyDescent="0.25">
      <c r="A17" s="75"/>
      <c r="B17" s="157"/>
      <c r="C17" s="158"/>
      <c r="D17" s="73"/>
      <c r="E17" s="74"/>
      <c r="F17" s="101">
        <f t="shared" si="0"/>
        <v>0</v>
      </c>
      <c r="G17" s="73"/>
      <c r="H17" s="93">
        <f t="shared" si="1"/>
        <v>0</v>
      </c>
    </row>
    <row r="19" spans="1:16" ht="19.149999999999999" customHeight="1" x14ac:dyDescent="0.25">
      <c r="A19" s="159" t="s">
        <v>112</v>
      </c>
      <c r="B19" s="160"/>
      <c r="C19" s="160"/>
      <c r="D19" s="161"/>
      <c r="E19" s="7"/>
      <c r="F19" s="102"/>
      <c r="G19" s="103" t="s">
        <v>62</v>
      </c>
      <c r="H19" s="11">
        <f>SUM(F10:F17)</f>
        <v>0</v>
      </c>
    </row>
    <row r="20" spans="1:16" ht="19.149999999999999" customHeight="1" x14ac:dyDescent="0.25">
      <c r="A20" s="162"/>
      <c r="B20" s="163"/>
      <c r="C20" s="163"/>
      <c r="D20" s="164"/>
      <c r="G20" s="90" t="s">
        <v>110</v>
      </c>
      <c r="H20" s="12">
        <f>SUM(D10:D17)</f>
        <v>0</v>
      </c>
    </row>
    <row r="21" spans="1:16" ht="19.149999999999999" customHeight="1" x14ac:dyDescent="0.25">
      <c r="A21" s="165"/>
      <c r="B21" s="166"/>
      <c r="C21" s="166"/>
      <c r="D21" s="167"/>
      <c r="G21" s="97" t="s">
        <v>58</v>
      </c>
      <c r="H21" s="98">
        <f>SUM(H19:H20)</f>
        <v>0</v>
      </c>
    </row>
    <row r="22" spans="1:16" s="7" customFormat="1" ht="19.149999999999999" customHeight="1" x14ac:dyDescent="0.3">
      <c r="A22" s="123" t="s">
        <v>121</v>
      </c>
      <c r="B22" s="96"/>
      <c r="C22" s="96"/>
      <c r="D22" s="96"/>
      <c r="G22" s="89" t="s">
        <v>47</v>
      </c>
      <c r="H22" s="94"/>
    </row>
    <row r="23" spans="1:16" ht="19.149999999999999" customHeight="1" x14ac:dyDescent="0.3">
      <c r="A23" s="129" t="s">
        <v>78</v>
      </c>
      <c r="G23" s="71" t="s">
        <v>41</v>
      </c>
      <c r="H23" s="99">
        <f>IF(((H21-H22)&gt;0),0,(H22-H21))</f>
        <v>0</v>
      </c>
      <c r="P23" s="6"/>
    </row>
    <row r="24" spans="1:16" ht="19.149999999999999" customHeight="1" x14ac:dyDescent="0.25">
      <c r="A24" s="1"/>
      <c r="G24" s="71" t="s">
        <v>42</v>
      </c>
      <c r="H24" s="99">
        <f>IF(H21-H22&gt;0, H21-H22, 0)</f>
        <v>0</v>
      </c>
    </row>
    <row r="26" spans="1:16" ht="25.15" customHeight="1" x14ac:dyDescent="0.25">
      <c r="A26" s="4" t="s">
        <v>3</v>
      </c>
      <c r="C26" s="2"/>
      <c r="D26" s="89" t="s">
        <v>0</v>
      </c>
      <c r="E26" s="5"/>
      <c r="F26" s="91"/>
      <c r="G26" s="89" t="s">
        <v>107</v>
      </c>
      <c r="H26" s="105">
        <f>+'2019 Non-Reimbursed Expenses 2'!I20</f>
        <v>0</v>
      </c>
    </row>
    <row r="27" spans="1:16" ht="21.6" customHeight="1" x14ac:dyDescent="0.25">
      <c r="A27" s="4" t="s">
        <v>4</v>
      </c>
      <c r="C27" s="3"/>
      <c r="D27" s="89" t="s">
        <v>0</v>
      </c>
      <c r="E27" s="2"/>
      <c r="F27" s="91"/>
      <c r="G27" s="88" t="s">
        <v>73</v>
      </c>
      <c r="H27" s="106">
        <f>+H24+H26:H26</f>
        <v>0</v>
      </c>
    </row>
    <row r="28" spans="1:16" ht="22.9" customHeight="1" x14ac:dyDescent="0.25">
      <c r="A28" s="4" t="s">
        <v>5</v>
      </c>
      <c r="C28" s="3"/>
      <c r="D28" s="89" t="s">
        <v>0</v>
      </c>
      <c r="E28" s="2"/>
      <c r="F28" s="91"/>
      <c r="G28" s="1" t="s">
        <v>106</v>
      </c>
      <c r="H28" s="106"/>
    </row>
    <row r="29" spans="1:16" ht="22.15" customHeight="1" x14ac:dyDescent="0.25">
      <c r="A29" s="4" t="s">
        <v>6</v>
      </c>
      <c r="C29" s="3"/>
      <c r="D29" s="89" t="s">
        <v>0</v>
      </c>
      <c r="E29" s="2"/>
      <c r="F29" s="91"/>
      <c r="H29" s="106" t="s">
        <v>74</v>
      </c>
    </row>
    <row r="30" spans="1:16" x14ac:dyDescent="0.25">
      <c r="D30" s="91"/>
    </row>
    <row r="31" spans="1:16" ht="21" x14ac:dyDescent="0.35">
      <c r="A31" s="168" t="s">
        <v>49</v>
      </c>
      <c r="B31" s="168"/>
      <c r="C31" s="168"/>
      <c r="D31" s="168"/>
      <c r="E31" s="168"/>
      <c r="F31" s="168"/>
      <c r="G31" s="168"/>
      <c r="H31" s="168"/>
    </row>
  </sheetData>
  <sheetProtection algorithmName="SHA-512" hashValue="+zdCXAuan2NAqgongWrlnR5NSym1zdVKYBp1bekEHHp9Bfq87uxXaDBW3hR4cgiec0DJDapEA7XYfuucO6KYNg==" saltValue="YBhuUt7ml+TrWOcOBT8mrw==" spinCount="100000" sheet="1" selectLockedCells="1"/>
  <mergeCells count="17">
    <mergeCell ref="B15:C15"/>
    <mergeCell ref="B16:C16"/>
    <mergeCell ref="B17:C17"/>
    <mergeCell ref="A19:D21"/>
    <mergeCell ref="A31:H31"/>
    <mergeCell ref="B14:C14"/>
    <mergeCell ref="C2:H2"/>
    <mergeCell ref="B4:C4"/>
    <mergeCell ref="E4:G4"/>
    <mergeCell ref="B5:C5"/>
    <mergeCell ref="E5:G5"/>
    <mergeCell ref="C7:H7"/>
    <mergeCell ref="B9:C9"/>
    <mergeCell ref="B10:C10"/>
    <mergeCell ref="B11:C11"/>
    <mergeCell ref="B12:C12"/>
    <mergeCell ref="B13:C13"/>
  </mergeCells>
  <printOptions horizontalCentered="1"/>
  <pageMargins left="0.5" right="0.5" top="0.5" bottom="0.5" header="0.3" footer="0.3"/>
  <pageSetup scale="82" orientation="landscape" r:id="rId1"/>
  <headerFooter>
    <oddFooter xml:space="preserve">&amp;RModified 10/9/19
</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28"/>
  <sheetViews>
    <sheetView zoomScaleNormal="100" workbookViewId="0">
      <selection activeCell="E20" sqref="E20"/>
    </sheetView>
  </sheetViews>
  <sheetFormatPr defaultRowHeight="15" x14ac:dyDescent="0.25"/>
  <cols>
    <col min="1" max="1" width="13.28515625" customWidth="1"/>
    <col min="2" max="2" width="15.140625" customWidth="1"/>
    <col min="3" max="3" width="28.7109375" customWidth="1"/>
    <col min="4" max="4" width="15.140625" customWidth="1"/>
    <col min="5" max="6" width="22.5703125" customWidth="1"/>
    <col min="7" max="8" width="15.7109375" customWidth="1"/>
    <col min="9" max="9" width="17.85546875" customWidth="1"/>
  </cols>
  <sheetData>
    <row r="1" spans="1:9" x14ac:dyDescent="0.25">
      <c r="D1" s="130" t="s">
        <v>137</v>
      </c>
    </row>
    <row r="2" spans="1:9" ht="31.9" customHeight="1" x14ac:dyDescent="0.5">
      <c r="B2" s="8"/>
      <c r="C2" s="148" t="s">
        <v>85</v>
      </c>
      <c r="D2" s="148"/>
      <c r="E2" s="148"/>
      <c r="F2" s="148"/>
      <c r="G2" s="148"/>
      <c r="H2" s="148"/>
      <c r="I2" s="148"/>
    </row>
    <row r="3" spans="1:9" ht="21.75" customHeight="1" x14ac:dyDescent="0.35">
      <c r="D3" s="118" t="s">
        <v>111</v>
      </c>
      <c r="E3" s="117"/>
      <c r="F3" s="117"/>
      <c r="G3" s="117"/>
      <c r="H3" s="117"/>
    </row>
    <row r="4" spans="1:9" ht="21.75" customHeight="1" x14ac:dyDescent="0.35">
      <c r="D4" s="118"/>
      <c r="E4" s="117"/>
      <c r="F4" s="117"/>
      <c r="G4" s="117"/>
      <c r="H4" s="117"/>
    </row>
    <row r="5" spans="1:9" ht="18.600000000000001" customHeight="1" x14ac:dyDescent="0.25">
      <c r="A5" s="88" t="s">
        <v>39</v>
      </c>
      <c r="B5" s="149"/>
      <c r="C5" s="149"/>
      <c r="D5" s="88" t="s">
        <v>0</v>
      </c>
      <c r="E5" s="150"/>
      <c r="F5" s="150"/>
      <c r="G5" s="150"/>
      <c r="H5" s="150"/>
    </row>
    <row r="6" spans="1:9" ht="18.600000000000001" customHeight="1" x14ac:dyDescent="0.25">
      <c r="A6" s="88" t="s">
        <v>40</v>
      </c>
      <c r="B6" s="151"/>
      <c r="C6" s="151"/>
      <c r="D6" s="88" t="s">
        <v>1</v>
      </c>
      <c r="E6" s="152"/>
      <c r="F6" s="152"/>
      <c r="G6" s="152"/>
      <c r="H6" s="152"/>
    </row>
    <row r="7" spans="1:9" x14ac:dyDescent="0.25">
      <c r="A7" s="9"/>
      <c r="B7" s="9"/>
      <c r="C7" s="9"/>
      <c r="D7" s="9"/>
      <c r="E7" s="9"/>
      <c r="F7" s="9"/>
      <c r="G7" s="9"/>
      <c r="H7" s="9"/>
      <c r="I7" s="9"/>
    </row>
    <row r="8" spans="1:9" ht="17.25" customHeight="1" x14ac:dyDescent="0.25">
      <c r="A8" s="87" t="s">
        <v>52</v>
      </c>
      <c r="B8" s="1"/>
      <c r="C8" s="149"/>
      <c r="D8" s="149"/>
      <c r="E8" s="149"/>
      <c r="F8" s="149"/>
      <c r="G8" s="149"/>
      <c r="H8" s="149"/>
      <c r="I8" s="149"/>
    </row>
    <row r="9" spans="1:9" x14ac:dyDescent="0.25">
      <c r="A9" s="9"/>
      <c r="B9" s="9"/>
      <c r="C9" s="9"/>
      <c r="D9" s="9"/>
      <c r="E9" s="9"/>
      <c r="F9" s="9"/>
      <c r="G9" s="9"/>
      <c r="H9" s="9"/>
      <c r="I9" s="9"/>
    </row>
    <row r="10" spans="1:9" s="4" customFormat="1" ht="61.15" customHeight="1" x14ac:dyDescent="0.25">
      <c r="A10" s="83" t="s">
        <v>2</v>
      </c>
      <c r="B10" s="169" t="s">
        <v>80</v>
      </c>
      <c r="C10" s="154"/>
      <c r="D10" s="85" t="s">
        <v>81</v>
      </c>
      <c r="E10" s="107" t="s">
        <v>82</v>
      </c>
      <c r="F10" s="107" t="s">
        <v>76</v>
      </c>
      <c r="G10" s="84" t="s">
        <v>75</v>
      </c>
      <c r="H10" s="112" t="s">
        <v>79</v>
      </c>
      <c r="I10" s="84" t="s">
        <v>83</v>
      </c>
    </row>
    <row r="11" spans="1:9" ht="15" customHeight="1" x14ac:dyDescent="0.25">
      <c r="A11" s="82"/>
      <c r="B11" s="155"/>
      <c r="C11" s="156"/>
      <c r="D11" s="80"/>
      <c r="E11" s="81"/>
      <c r="F11" s="110"/>
      <c r="G11" s="108"/>
      <c r="H11" s="95"/>
      <c r="I11" s="92">
        <f>+D11</f>
        <v>0</v>
      </c>
    </row>
    <row r="12" spans="1:9" ht="15" customHeight="1" x14ac:dyDescent="0.25">
      <c r="A12" s="79"/>
      <c r="B12" s="146"/>
      <c r="C12" s="147"/>
      <c r="D12" s="76"/>
      <c r="E12" s="77"/>
      <c r="F12" s="81"/>
      <c r="G12" s="108"/>
      <c r="H12" s="76"/>
      <c r="I12" s="92">
        <f t="shared" ref="I12:I18" si="0">+D12</f>
        <v>0</v>
      </c>
    </row>
    <row r="13" spans="1:9" ht="15" customHeight="1" x14ac:dyDescent="0.25">
      <c r="A13" s="79"/>
      <c r="B13" s="146"/>
      <c r="C13" s="147"/>
      <c r="D13" s="76"/>
      <c r="E13" s="77"/>
      <c r="F13" s="81"/>
      <c r="G13" s="108"/>
      <c r="H13" s="76"/>
      <c r="I13" s="92">
        <f t="shared" si="0"/>
        <v>0</v>
      </c>
    </row>
    <row r="14" spans="1:9" ht="15" customHeight="1" x14ac:dyDescent="0.25">
      <c r="A14" s="78"/>
      <c r="B14" s="146"/>
      <c r="C14" s="147"/>
      <c r="D14" s="76"/>
      <c r="E14" s="77"/>
      <c r="F14" s="81"/>
      <c r="G14" s="108"/>
      <c r="H14" s="76"/>
      <c r="I14" s="92">
        <f t="shared" si="0"/>
        <v>0</v>
      </c>
    </row>
    <row r="15" spans="1:9" ht="15" customHeight="1" x14ac:dyDescent="0.25">
      <c r="A15" s="78"/>
      <c r="B15" s="146"/>
      <c r="C15" s="147"/>
      <c r="D15" s="76"/>
      <c r="E15" s="77"/>
      <c r="F15" s="81"/>
      <c r="G15" s="108"/>
      <c r="H15" s="76"/>
      <c r="I15" s="92">
        <f t="shared" si="0"/>
        <v>0</v>
      </c>
    </row>
    <row r="16" spans="1:9" ht="15" customHeight="1" x14ac:dyDescent="0.25">
      <c r="A16" s="78"/>
      <c r="B16" s="146"/>
      <c r="C16" s="147"/>
      <c r="D16" s="76"/>
      <c r="E16" s="77"/>
      <c r="F16" s="81"/>
      <c r="G16" s="108"/>
      <c r="H16" s="76"/>
      <c r="I16" s="92">
        <f t="shared" si="0"/>
        <v>0</v>
      </c>
    </row>
    <row r="17" spans="1:17" ht="15" customHeight="1" x14ac:dyDescent="0.25">
      <c r="A17" s="78"/>
      <c r="B17" s="146"/>
      <c r="C17" s="147"/>
      <c r="D17" s="76"/>
      <c r="E17" s="77"/>
      <c r="F17" s="81"/>
      <c r="G17" s="108"/>
      <c r="H17" s="76"/>
      <c r="I17" s="92">
        <f t="shared" si="0"/>
        <v>0</v>
      </c>
    </row>
    <row r="18" spans="1:17" ht="15" customHeight="1" x14ac:dyDescent="0.25">
      <c r="A18" s="75"/>
      <c r="B18" s="157"/>
      <c r="C18" s="158"/>
      <c r="D18" s="73"/>
      <c r="E18" s="74"/>
      <c r="F18" s="111"/>
      <c r="G18" s="109"/>
      <c r="H18" s="73"/>
      <c r="I18" s="92">
        <f t="shared" si="0"/>
        <v>0</v>
      </c>
    </row>
    <row r="20" spans="1:17" ht="19.149999999999999" customHeight="1" x14ac:dyDescent="0.25">
      <c r="A20" s="72"/>
      <c r="H20" s="71" t="s">
        <v>84</v>
      </c>
      <c r="I20" s="99">
        <f>SUM(I11:I18)</f>
        <v>0</v>
      </c>
      <c r="Q20" s="6"/>
    </row>
    <row r="21" spans="1:17" ht="19.149999999999999" customHeight="1" x14ac:dyDescent="0.25">
      <c r="A21" s="72"/>
      <c r="H21" s="114"/>
      <c r="I21" s="113"/>
    </row>
    <row r="23" spans="1:17" ht="25.15" customHeight="1" x14ac:dyDescent="0.25">
      <c r="A23" s="4" t="s">
        <v>3</v>
      </c>
      <c r="C23" s="2"/>
      <c r="D23" s="89" t="s">
        <v>0</v>
      </c>
      <c r="E23" s="5"/>
      <c r="F23" s="91"/>
      <c r="G23" s="91"/>
    </row>
    <row r="24" spans="1:17" ht="21.6" customHeight="1" x14ac:dyDescent="0.25">
      <c r="A24" s="4" t="s">
        <v>4</v>
      </c>
      <c r="C24" s="3"/>
      <c r="D24" s="89" t="s">
        <v>0</v>
      </c>
      <c r="E24" s="2"/>
      <c r="F24" s="91"/>
      <c r="G24" s="91"/>
    </row>
    <row r="25" spans="1:17" ht="22.9" customHeight="1" x14ac:dyDescent="0.25">
      <c r="A25" s="4" t="s">
        <v>5</v>
      </c>
      <c r="C25" s="3"/>
      <c r="D25" s="89" t="s">
        <v>0</v>
      </c>
      <c r="E25" s="2"/>
      <c r="F25" s="91"/>
      <c r="G25" s="91"/>
    </row>
    <row r="26" spans="1:17" ht="22.15" customHeight="1" x14ac:dyDescent="0.25">
      <c r="A26" s="4" t="s">
        <v>6</v>
      </c>
      <c r="C26" s="3"/>
      <c r="D26" s="89" t="s">
        <v>0</v>
      </c>
      <c r="E26" s="2"/>
      <c r="F26" s="91"/>
      <c r="G26" s="91"/>
    </row>
    <row r="28" spans="1:17" ht="21" x14ac:dyDescent="0.35">
      <c r="A28" s="168" t="s">
        <v>49</v>
      </c>
      <c r="B28" s="168"/>
      <c r="C28" s="168"/>
      <c r="D28" s="168"/>
      <c r="E28" s="168"/>
      <c r="F28" s="168"/>
      <c r="G28" s="168"/>
      <c r="H28" s="168"/>
      <c r="I28" s="168"/>
    </row>
  </sheetData>
  <sheetProtection algorithmName="SHA-512" hashValue="qxwlaNZNbnydeQ1lsYKCFkxtAVuTYVZt8mjCkPOcgZ6WZiu6AD2aUEIc6vrf0XE01iopu56u2v5QNKfy12H+xQ==" saltValue="viCZQb7DUxFoiq9jhQFRAw==" spinCount="100000" sheet="1" objects="1" scenarios="1"/>
  <mergeCells count="16">
    <mergeCell ref="C8:I8"/>
    <mergeCell ref="C2:I2"/>
    <mergeCell ref="B5:C5"/>
    <mergeCell ref="E5:H5"/>
    <mergeCell ref="B6:C6"/>
    <mergeCell ref="E6:H6"/>
    <mergeCell ref="B16:C16"/>
    <mergeCell ref="B17:C17"/>
    <mergeCell ref="B18:C18"/>
    <mergeCell ref="A28:I28"/>
    <mergeCell ref="B10:C10"/>
    <mergeCell ref="B11:C11"/>
    <mergeCell ref="B12:C12"/>
    <mergeCell ref="B13:C13"/>
    <mergeCell ref="B14:C14"/>
    <mergeCell ref="B15:C15"/>
  </mergeCells>
  <pageMargins left="0.7" right="0.7" top="0.75" bottom="0.75" header="0.3" footer="0.3"/>
  <pageSetup scale="73" orientation="landscape" r:id="rId1"/>
  <headerFooter>
    <oddFooter>&amp;RModified 10/9/19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30"/>
  <sheetViews>
    <sheetView view="pageLayout" zoomScaleNormal="100" workbookViewId="0">
      <selection activeCell="H18" sqref="H18"/>
    </sheetView>
  </sheetViews>
  <sheetFormatPr defaultRowHeight="15" x14ac:dyDescent="0.25"/>
  <cols>
    <col min="1" max="1" width="13.28515625" customWidth="1"/>
    <col min="2" max="2" width="15.140625" customWidth="1"/>
    <col min="3" max="3" width="28.7109375" customWidth="1"/>
    <col min="4" max="5" width="19.42578125" customWidth="1"/>
    <col min="6" max="6" width="19.42578125" hidden="1" customWidth="1"/>
    <col min="7" max="7" width="29.7109375" customWidth="1"/>
    <col min="8" max="8" width="17.7109375" customWidth="1"/>
  </cols>
  <sheetData>
    <row r="1" spans="1:8" ht="31.9" customHeight="1" x14ac:dyDescent="0.5">
      <c r="B1" s="8"/>
      <c r="C1" s="148" t="s">
        <v>63</v>
      </c>
      <c r="D1" s="148"/>
      <c r="E1" s="148"/>
      <c r="F1" s="148"/>
      <c r="G1" s="148"/>
      <c r="H1" s="148"/>
    </row>
    <row r="2" spans="1:8" ht="34.9" customHeight="1" x14ac:dyDescent="0.25"/>
    <row r="3" spans="1:8" ht="18.600000000000001" customHeight="1" x14ac:dyDescent="0.25">
      <c r="A3" s="88" t="s">
        <v>39</v>
      </c>
      <c r="B3" s="149"/>
      <c r="C3" s="149"/>
      <c r="D3" s="88" t="s">
        <v>0</v>
      </c>
      <c r="E3" s="150"/>
      <c r="F3" s="150"/>
      <c r="G3" s="150"/>
    </row>
    <row r="4" spans="1:8" ht="18.600000000000001" customHeight="1" x14ac:dyDescent="0.25">
      <c r="A4" s="88" t="s">
        <v>40</v>
      </c>
      <c r="B4" s="151"/>
      <c r="C4" s="151"/>
      <c r="D4" s="88" t="s">
        <v>1</v>
      </c>
      <c r="E4" s="152"/>
      <c r="F4" s="152"/>
      <c r="G4" s="152"/>
    </row>
    <row r="5" spans="1:8" x14ac:dyDescent="0.25">
      <c r="A5" s="9"/>
      <c r="B5" s="9"/>
      <c r="C5" s="9"/>
      <c r="D5" s="9"/>
      <c r="E5" s="9"/>
      <c r="F5" s="9"/>
      <c r="G5" s="9"/>
      <c r="H5" s="9"/>
    </row>
    <row r="6" spans="1:8" ht="43.15" customHeight="1" x14ac:dyDescent="0.25">
      <c r="A6" s="87" t="s">
        <v>52</v>
      </c>
      <c r="B6" s="1"/>
      <c r="C6" s="149"/>
      <c r="D6" s="149"/>
      <c r="E6" s="149"/>
      <c r="F6" s="149"/>
      <c r="G6" s="149"/>
      <c r="H6" s="149"/>
    </row>
    <row r="7" spans="1:8" x14ac:dyDescent="0.25">
      <c r="A7" s="9"/>
      <c r="B7" s="9"/>
      <c r="C7" s="9"/>
      <c r="D7" s="9"/>
      <c r="E7" s="9"/>
      <c r="F7" s="9"/>
      <c r="G7" s="9"/>
      <c r="H7" s="9"/>
    </row>
    <row r="8" spans="1:8" s="4" customFormat="1" ht="61.15" customHeight="1" x14ac:dyDescent="0.25">
      <c r="A8" s="83" t="s">
        <v>2</v>
      </c>
      <c r="B8" s="153" t="s">
        <v>51</v>
      </c>
      <c r="C8" s="154"/>
      <c r="D8" s="85" t="s">
        <v>53</v>
      </c>
      <c r="E8" s="86" t="s">
        <v>50</v>
      </c>
      <c r="F8" s="100" t="s">
        <v>55</v>
      </c>
      <c r="G8" s="84" t="s">
        <v>54</v>
      </c>
      <c r="H8" s="84" t="s">
        <v>56</v>
      </c>
    </row>
    <row r="9" spans="1:8" ht="15" customHeight="1" x14ac:dyDescent="0.25">
      <c r="A9" s="82"/>
      <c r="B9" s="155"/>
      <c r="C9" s="156"/>
      <c r="D9" s="80"/>
      <c r="E9" s="81"/>
      <c r="F9" s="101">
        <f>E9*0.545</f>
        <v>0</v>
      </c>
      <c r="G9" s="95"/>
      <c r="H9" s="92">
        <f>D9+F9</f>
        <v>0</v>
      </c>
    </row>
    <row r="10" spans="1:8" ht="15" customHeight="1" x14ac:dyDescent="0.25">
      <c r="A10" s="79"/>
      <c r="B10" s="146"/>
      <c r="C10" s="147"/>
      <c r="D10" s="76"/>
      <c r="E10" s="77"/>
      <c r="F10" s="101">
        <f t="shared" ref="F10:F16" si="0">E10*0.535</f>
        <v>0</v>
      </c>
      <c r="G10" s="76"/>
      <c r="H10" s="92">
        <f t="shared" ref="H10:H16" si="1">D10+F10</f>
        <v>0</v>
      </c>
    </row>
    <row r="11" spans="1:8" ht="15" customHeight="1" x14ac:dyDescent="0.25">
      <c r="A11" s="79"/>
      <c r="B11" s="146"/>
      <c r="C11" s="147"/>
      <c r="D11" s="76"/>
      <c r="E11" s="77"/>
      <c r="F11" s="101">
        <f t="shared" si="0"/>
        <v>0</v>
      </c>
      <c r="G11" s="76"/>
      <c r="H11" s="92">
        <f t="shared" si="1"/>
        <v>0</v>
      </c>
    </row>
    <row r="12" spans="1:8" ht="15" customHeight="1" x14ac:dyDescent="0.25">
      <c r="A12" s="78"/>
      <c r="B12" s="146"/>
      <c r="C12" s="147"/>
      <c r="D12" s="76"/>
      <c r="E12" s="77"/>
      <c r="F12" s="101">
        <f t="shared" si="0"/>
        <v>0</v>
      </c>
      <c r="G12" s="76"/>
      <c r="H12" s="92">
        <f t="shared" si="1"/>
        <v>0</v>
      </c>
    </row>
    <row r="13" spans="1:8" ht="15" customHeight="1" x14ac:dyDescent="0.25">
      <c r="A13" s="78"/>
      <c r="B13" s="146"/>
      <c r="C13" s="147"/>
      <c r="D13" s="76"/>
      <c r="E13" s="77"/>
      <c r="F13" s="101">
        <f t="shared" si="0"/>
        <v>0</v>
      </c>
      <c r="G13" s="76"/>
      <c r="H13" s="92">
        <f t="shared" si="1"/>
        <v>0</v>
      </c>
    </row>
    <row r="14" spans="1:8" ht="15" customHeight="1" x14ac:dyDescent="0.25">
      <c r="A14" s="78"/>
      <c r="B14" s="146"/>
      <c r="C14" s="147"/>
      <c r="D14" s="76"/>
      <c r="E14" s="77"/>
      <c r="F14" s="101">
        <f t="shared" si="0"/>
        <v>0</v>
      </c>
      <c r="G14" s="76"/>
      <c r="H14" s="92">
        <f t="shared" si="1"/>
        <v>0</v>
      </c>
    </row>
    <row r="15" spans="1:8" ht="15" customHeight="1" x14ac:dyDescent="0.25">
      <c r="A15" s="78"/>
      <c r="B15" s="146"/>
      <c r="C15" s="147"/>
      <c r="D15" s="76"/>
      <c r="E15" s="77"/>
      <c r="F15" s="101">
        <f t="shared" si="0"/>
        <v>0</v>
      </c>
      <c r="G15" s="76"/>
      <c r="H15" s="92">
        <f t="shared" si="1"/>
        <v>0</v>
      </c>
    </row>
    <row r="16" spans="1:8" ht="15" customHeight="1" x14ac:dyDescent="0.25">
      <c r="A16" s="75"/>
      <c r="B16" s="157"/>
      <c r="C16" s="158"/>
      <c r="D16" s="73"/>
      <c r="E16" s="74"/>
      <c r="F16" s="104">
        <f t="shared" si="0"/>
        <v>0</v>
      </c>
      <c r="G16" s="73"/>
      <c r="H16" s="93">
        <f t="shared" si="1"/>
        <v>0</v>
      </c>
    </row>
    <row r="18" spans="1:16" ht="19.149999999999999" customHeight="1" x14ac:dyDescent="0.25">
      <c r="A18" s="170" t="s">
        <v>48</v>
      </c>
      <c r="B18" s="171"/>
      <c r="C18" s="171"/>
      <c r="D18" s="172"/>
      <c r="E18" s="102"/>
      <c r="F18" s="102"/>
      <c r="G18" s="103" t="s">
        <v>64</v>
      </c>
      <c r="H18" s="11">
        <f>SUM(F9:F16)</f>
        <v>0</v>
      </c>
    </row>
    <row r="19" spans="1:16" ht="19.149999999999999" customHeight="1" x14ac:dyDescent="0.25">
      <c r="A19" s="173"/>
      <c r="B19" s="174"/>
      <c r="C19" s="174"/>
      <c r="D19" s="175"/>
      <c r="G19" s="90" t="s">
        <v>57</v>
      </c>
      <c r="H19" s="12">
        <f>SUM(D9:D16)</f>
        <v>0</v>
      </c>
    </row>
    <row r="20" spans="1:16" ht="19.149999999999999" customHeight="1" x14ac:dyDescent="0.25">
      <c r="A20" s="176"/>
      <c r="B20" s="177"/>
      <c r="C20" s="177"/>
      <c r="D20" s="178"/>
      <c r="G20" s="97" t="s">
        <v>58</v>
      </c>
      <c r="H20" s="98">
        <f>SUM(H18:H19)</f>
        <v>0</v>
      </c>
    </row>
    <row r="21" spans="1:16" s="7" customFormat="1" ht="19.149999999999999" customHeight="1" x14ac:dyDescent="0.25">
      <c r="A21" s="96"/>
      <c r="B21" s="96"/>
      <c r="C21" s="96"/>
      <c r="D21" s="96"/>
      <c r="G21" s="89" t="s">
        <v>47</v>
      </c>
      <c r="H21" s="94"/>
    </row>
    <row r="22" spans="1:16" ht="19.149999999999999" customHeight="1" x14ac:dyDescent="0.25">
      <c r="A22" s="72" t="s">
        <v>60</v>
      </c>
      <c r="G22" s="71" t="s">
        <v>41</v>
      </c>
      <c r="H22" s="99">
        <f>IF(((H20-H21)&gt;0),0,(H21-H20))</f>
        <v>0</v>
      </c>
      <c r="P22" s="6"/>
    </row>
    <row r="23" spans="1:16" ht="19.149999999999999" customHeight="1" x14ac:dyDescent="0.25">
      <c r="A23" s="72" t="s">
        <v>59</v>
      </c>
      <c r="G23" s="71" t="s">
        <v>42</v>
      </c>
      <c r="H23" s="99">
        <f>IF(H20-H21&gt;0, H20-H21, 0)</f>
        <v>0</v>
      </c>
    </row>
    <row r="25" spans="1:16" ht="25.15" customHeight="1" x14ac:dyDescent="0.25">
      <c r="A25" s="4" t="s">
        <v>3</v>
      </c>
      <c r="C25" s="2"/>
      <c r="D25" s="2"/>
      <c r="E25" s="91"/>
      <c r="F25" s="91"/>
      <c r="G25" s="89" t="s">
        <v>0</v>
      </c>
      <c r="H25" s="5"/>
    </row>
    <row r="26" spans="1:16" ht="21.6" customHeight="1" x14ac:dyDescent="0.25">
      <c r="A26" s="4" t="s">
        <v>4</v>
      </c>
      <c r="C26" s="3"/>
      <c r="D26" s="3"/>
      <c r="E26" s="91"/>
      <c r="F26" s="91"/>
      <c r="G26" s="89" t="s">
        <v>0</v>
      </c>
      <c r="H26" s="2"/>
    </row>
    <row r="27" spans="1:16" ht="22.9" customHeight="1" x14ac:dyDescent="0.25">
      <c r="A27" s="4" t="s">
        <v>5</v>
      </c>
      <c r="C27" s="3"/>
      <c r="D27" s="3"/>
      <c r="E27" s="91"/>
      <c r="F27" s="91"/>
      <c r="G27" s="89" t="s">
        <v>0</v>
      </c>
      <c r="H27" s="2"/>
    </row>
    <row r="28" spans="1:16" ht="22.15" customHeight="1" x14ac:dyDescent="0.25">
      <c r="A28" s="4" t="s">
        <v>6</v>
      </c>
      <c r="C28" s="3"/>
      <c r="D28" s="3"/>
      <c r="E28" s="91"/>
      <c r="F28" s="91"/>
      <c r="G28" s="89" t="s">
        <v>0</v>
      </c>
      <c r="H28" s="2"/>
    </row>
    <row r="30" spans="1:16" ht="21" x14ac:dyDescent="0.35">
      <c r="A30" s="168" t="s">
        <v>49</v>
      </c>
      <c r="B30" s="168"/>
      <c r="C30" s="168"/>
      <c r="D30" s="168"/>
      <c r="E30" s="168"/>
      <c r="F30" s="168"/>
      <c r="G30" s="168"/>
      <c r="H30" s="168"/>
    </row>
  </sheetData>
  <mergeCells count="17">
    <mergeCell ref="B14:C14"/>
    <mergeCell ref="B15:C15"/>
    <mergeCell ref="B16:C16"/>
    <mergeCell ref="A18:D20"/>
    <mergeCell ref="A30:H30"/>
    <mergeCell ref="B13:C13"/>
    <mergeCell ref="C1:H1"/>
    <mergeCell ref="B3:C3"/>
    <mergeCell ref="E3:G3"/>
    <mergeCell ref="B4:C4"/>
    <mergeCell ref="E4:G4"/>
    <mergeCell ref="C6:H6"/>
    <mergeCell ref="B8:C8"/>
    <mergeCell ref="B9:C9"/>
    <mergeCell ref="B10:C10"/>
    <mergeCell ref="B11:C11"/>
    <mergeCell ref="B12:C12"/>
  </mergeCells>
  <pageMargins left="0.7" right="0.7" top="0.75" bottom="0.75" header="0.3" footer="0.3"/>
  <pageSetup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abSelected="1" workbookViewId="0">
      <selection activeCell="A4" sqref="A4:N4"/>
    </sheetView>
  </sheetViews>
  <sheetFormatPr defaultColWidth="8.85546875" defaultRowHeight="15" x14ac:dyDescent="0.25"/>
  <cols>
    <col min="1" max="1" width="15.7109375" style="9" customWidth="1"/>
    <col min="2" max="2" width="20.7109375" style="9" customWidth="1"/>
    <col min="3" max="3" width="14.7109375" style="9" customWidth="1"/>
    <col min="4" max="4" width="18.5703125" style="9" customWidth="1"/>
    <col min="5" max="5" width="16.28515625" style="9" customWidth="1"/>
    <col min="6" max="7" width="16" style="9" customWidth="1"/>
    <col min="8" max="8" width="12.28515625" style="9" customWidth="1"/>
    <col min="9" max="9" width="14.85546875" style="9" customWidth="1"/>
    <col min="10" max="16384" width="8.85546875" style="9"/>
  </cols>
  <sheetData>
    <row r="1" spans="1:14" s="125" customFormat="1" ht="22.9" customHeight="1" x14ac:dyDescent="0.35">
      <c r="A1" s="124" t="s">
        <v>113</v>
      </c>
    </row>
    <row r="2" spans="1:14" s="10" customFormat="1" ht="36" customHeight="1" x14ac:dyDescent="0.25">
      <c r="A2" s="179" t="s">
        <v>114</v>
      </c>
      <c r="B2" s="179"/>
      <c r="C2" s="179"/>
      <c r="D2" s="179"/>
      <c r="E2" s="179"/>
      <c r="F2" s="179"/>
      <c r="G2" s="179"/>
      <c r="H2" s="179"/>
      <c r="I2" s="179"/>
      <c r="J2" s="179"/>
      <c r="K2" s="179"/>
      <c r="L2" s="179"/>
      <c r="M2" s="179"/>
      <c r="N2" s="179"/>
    </row>
    <row r="3" spans="1:14" s="10" customFormat="1" ht="15.75" x14ac:dyDescent="0.25"/>
    <row r="4" spans="1:14" s="10" customFormat="1" ht="65.25" customHeight="1" x14ac:dyDescent="0.25">
      <c r="A4" s="179" t="s">
        <v>127</v>
      </c>
      <c r="B4" s="179"/>
      <c r="C4" s="179"/>
      <c r="D4" s="179"/>
      <c r="E4" s="179"/>
      <c r="F4" s="179"/>
      <c r="G4" s="179"/>
      <c r="H4" s="179"/>
      <c r="I4" s="179"/>
      <c r="J4" s="179"/>
      <c r="K4" s="179"/>
      <c r="L4" s="179"/>
      <c r="M4" s="179"/>
      <c r="N4" s="179"/>
    </row>
    <row r="5" spans="1:14" s="10" customFormat="1" ht="34.5" customHeight="1" x14ac:dyDescent="0.25">
      <c r="A5" s="179" t="s">
        <v>128</v>
      </c>
      <c r="B5" s="179"/>
      <c r="C5" s="179"/>
      <c r="D5" s="179"/>
      <c r="E5" s="179"/>
      <c r="F5" s="179"/>
      <c r="G5" s="179"/>
      <c r="H5" s="179"/>
      <c r="I5" s="179"/>
      <c r="J5" s="179"/>
      <c r="K5" s="179"/>
      <c r="L5" s="179"/>
      <c r="M5" s="179"/>
      <c r="N5" s="179"/>
    </row>
    <row r="6" spans="1:14" s="10" customFormat="1" ht="15.75" x14ac:dyDescent="0.25">
      <c r="A6" s="121"/>
      <c r="B6" s="121"/>
      <c r="C6" s="121"/>
      <c r="D6" s="121"/>
      <c r="E6" s="121"/>
      <c r="F6" s="121"/>
      <c r="G6" s="121"/>
      <c r="H6" s="121"/>
      <c r="I6" s="121"/>
    </row>
    <row r="7" spans="1:14" s="10" customFormat="1" ht="32.25" customHeight="1" x14ac:dyDescent="0.25">
      <c r="A7" s="179" t="s">
        <v>129</v>
      </c>
      <c r="B7" s="179"/>
      <c r="C7" s="179"/>
      <c r="D7" s="179"/>
      <c r="E7" s="179"/>
      <c r="F7" s="179"/>
      <c r="G7" s="179"/>
      <c r="H7" s="179"/>
      <c r="I7" s="179"/>
      <c r="J7" s="179"/>
      <c r="K7" s="179"/>
      <c r="L7" s="179"/>
      <c r="M7" s="179"/>
      <c r="N7" s="179"/>
    </row>
    <row r="8" spans="1:14" s="10" customFormat="1" ht="15.75" x14ac:dyDescent="0.25">
      <c r="A8" s="121"/>
      <c r="B8" s="121"/>
      <c r="C8" s="121"/>
      <c r="D8" s="121"/>
      <c r="E8" s="121"/>
      <c r="F8" s="121"/>
      <c r="G8" s="121"/>
      <c r="H8" s="121"/>
      <c r="I8" s="121"/>
    </row>
    <row r="9" spans="1:14" s="10" customFormat="1" ht="33" customHeight="1" x14ac:dyDescent="0.25">
      <c r="A9" s="179" t="s">
        <v>130</v>
      </c>
      <c r="B9" s="179"/>
      <c r="C9" s="179"/>
      <c r="D9" s="179"/>
      <c r="E9" s="179"/>
      <c r="F9" s="179"/>
      <c r="G9" s="179"/>
      <c r="H9" s="179"/>
      <c r="I9" s="179"/>
      <c r="J9" s="179"/>
      <c r="K9" s="179"/>
      <c r="L9" s="179"/>
      <c r="M9" s="179"/>
      <c r="N9" s="179"/>
    </row>
    <row r="10" spans="1:14" s="10" customFormat="1" ht="15.75" x14ac:dyDescent="0.25">
      <c r="A10" s="121"/>
      <c r="B10" s="121"/>
      <c r="C10" s="121"/>
      <c r="D10" s="121"/>
      <c r="E10" s="121"/>
      <c r="F10" s="121"/>
      <c r="G10" s="121"/>
      <c r="H10" s="121"/>
      <c r="I10" s="121"/>
    </row>
    <row r="11" spans="1:14" s="10" customFormat="1" ht="15.75" x14ac:dyDescent="0.25">
      <c r="A11" s="126" t="s">
        <v>131</v>
      </c>
      <c r="B11" s="121"/>
      <c r="C11" s="121"/>
      <c r="D11" s="121"/>
      <c r="E11" s="121"/>
      <c r="F11" s="121"/>
      <c r="G11" s="121"/>
      <c r="H11" s="121"/>
      <c r="I11" s="121"/>
    </row>
    <row r="12" spans="1:14" s="10" customFormat="1" ht="20.25" customHeight="1" x14ac:dyDescent="0.25">
      <c r="A12" s="179" t="s">
        <v>115</v>
      </c>
      <c r="B12" s="179"/>
      <c r="C12" s="179"/>
      <c r="D12" s="179"/>
      <c r="E12" s="179"/>
      <c r="F12" s="179"/>
      <c r="G12" s="179"/>
      <c r="H12" s="179"/>
      <c r="I12" s="179"/>
      <c r="J12" s="179"/>
      <c r="K12" s="179"/>
      <c r="L12" s="179"/>
      <c r="M12" s="179"/>
      <c r="N12" s="179"/>
    </row>
    <row r="13" spans="1:14" s="10" customFormat="1" ht="35.25" customHeight="1" x14ac:dyDescent="0.25">
      <c r="A13" s="179" t="s">
        <v>116</v>
      </c>
      <c r="B13" s="179"/>
      <c r="C13" s="179"/>
      <c r="D13" s="179"/>
      <c r="E13" s="179"/>
      <c r="F13" s="179"/>
      <c r="G13" s="179"/>
      <c r="H13" s="179"/>
      <c r="I13" s="179"/>
      <c r="J13" s="179"/>
      <c r="K13" s="179"/>
      <c r="L13" s="179"/>
      <c r="M13" s="179"/>
      <c r="N13" s="179"/>
    </row>
    <row r="14" spans="1:14" s="10" customFormat="1" ht="60.75" customHeight="1" x14ac:dyDescent="0.25">
      <c r="A14" s="179" t="s">
        <v>117</v>
      </c>
      <c r="B14" s="179"/>
      <c r="C14" s="179"/>
      <c r="D14" s="179"/>
      <c r="E14" s="179"/>
      <c r="F14" s="179"/>
      <c r="G14" s="179"/>
      <c r="H14" s="179"/>
      <c r="I14" s="179"/>
      <c r="J14" s="179"/>
      <c r="K14" s="179"/>
      <c r="L14" s="179"/>
      <c r="M14" s="179"/>
      <c r="N14" s="179"/>
    </row>
    <row r="15" spans="1:14" s="10" customFormat="1" ht="36" customHeight="1" x14ac:dyDescent="0.25">
      <c r="A15" s="179" t="s">
        <v>118</v>
      </c>
      <c r="B15" s="179"/>
      <c r="C15" s="179"/>
      <c r="D15" s="179"/>
      <c r="E15" s="179"/>
      <c r="F15" s="179"/>
      <c r="G15" s="179"/>
      <c r="H15" s="179"/>
      <c r="I15" s="179"/>
      <c r="J15" s="179"/>
      <c r="K15" s="179"/>
      <c r="L15" s="179"/>
      <c r="M15" s="179"/>
      <c r="N15" s="179"/>
    </row>
    <row r="16" spans="1:14" s="10" customFormat="1" ht="36" customHeight="1" x14ac:dyDescent="0.25">
      <c r="A16" s="179" t="s">
        <v>119</v>
      </c>
      <c r="B16" s="179"/>
      <c r="C16" s="179"/>
      <c r="D16" s="179"/>
      <c r="E16" s="179"/>
      <c r="F16" s="179"/>
      <c r="G16" s="179"/>
      <c r="H16" s="179"/>
      <c r="I16" s="179"/>
      <c r="J16" s="179"/>
      <c r="K16" s="179"/>
      <c r="L16" s="179"/>
      <c r="M16" s="179"/>
      <c r="N16" s="179"/>
    </row>
    <row r="17" spans="1:14" s="10" customFormat="1" ht="24.75" customHeight="1" x14ac:dyDescent="0.25">
      <c r="A17" s="179" t="s">
        <v>120</v>
      </c>
      <c r="B17" s="179"/>
      <c r="C17" s="179"/>
      <c r="D17" s="179"/>
      <c r="E17" s="179"/>
      <c r="F17" s="179"/>
      <c r="G17" s="179"/>
      <c r="H17" s="179"/>
      <c r="I17" s="179"/>
      <c r="J17" s="179"/>
      <c r="K17" s="179"/>
      <c r="L17" s="179"/>
      <c r="M17" s="179"/>
      <c r="N17" s="179"/>
    </row>
    <row r="18" spans="1:14" s="10" customFormat="1" ht="21" customHeight="1" x14ac:dyDescent="0.25">
      <c r="A18" s="179" t="s">
        <v>132</v>
      </c>
      <c r="B18" s="179"/>
      <c r="C18" s="179"/>
      <c r="D18" s="179"/>
      <c r="E18" s="179"/>
      <c r="F18" s="179"/>
      <c r="G18" s="179"/>
      <c r="H18" s="179"/>
      <c r="I18" s="179"/>
      <c r="J18" s="179"/>
      <c r="K18" s="179"/>
      <c r="L18" s="179"/>
      <c r="M18" s="179"/>
      <c r="N18" s="179"/>
    </row>
    <row r="19" spans="1:14" s="10" customFormat="1" ht="75" customHeight="1" x14ac:dyDescent="0.25">
      <c r="A19" s="179" t="s">
        <v>133</v>
      </c>
      <c r="B19" s="179"/>
      <c r="C19" s="179"/>
      <c r="D19" s="179"/>
      <c r="E19" s="179"/>
      <c r="F19" s="179"/>
      <c r="G19" s="179"/>
      <c r="H19" s="179"/>
      <c r="I19" s="179"/>
      <c r="J19" s="179"/>
      <c r="K19" s="179"/>
      <c r="L19" s="179"/>
      <c r="M19" s="179"/>
      <c r="N19" s="179"/>
    </row>
    <row r="20" spans="1:14" s="10" customFormat="1" ht="12" customHeight="1" x14ac:dyDescent="0.25">
      <c r="A20" s="121"/>
      <c r="B20" s="121"/>
      <c r="C20" s="121"/>
      <c r="D20" s="121"/>
      <c r="E20" s="121"/>
      <c r="F20" s="121"/>
      <c r="G20" s="121"/>
      <c r="H20" s="121"/>
      <c r="I20" s="121"/>
      <c r="J20" s="121"/>
      <c r="K20" s="121"/>
      <c r="L20" s="121"/>
      <c r="M20" s="121"/>
      <c r="N20" s="121"/>
    </row>
    <row r="21" spans="1:14" s="10" customFormat="1" ht="18.75" customHeight="1" x14ac:dyDescent="0.25">
      <c r="A21" s="127" t="s">
        <v>136</v>
      </c>
      <c r="B21" s="128"/>
    </row>
    <row r="22" spans="1:14" s="10" customFormat="1" ht="18.75" customHeight="1" x14ac:dyDescent="0.25">
      <c r="A22" s="122"/>
      <c r="B22" s="10" t="s">
        <v>134</v>
      </c>
    </row>
    <row r="23" spans="1:14" s="10" customFormat="1" ht="18.75" customHeight="1" x14ac:dyDescent="0.25">
      <c r="A23" s="122"/>
      <c r="B23" s="10" t="s">
        <v>135</v>
      </c>
    </row>
    <row r="24" spans="1:14" s="10" customFormat="1" ht="18.75" customHeight="1" x14ac:dyDescent="0.25">
      <c r="A24" s="122"/>
    </row>
    <row r="25" spans="1:14" s="10" customFormat="1" ht="20.25" customHeight="1" x14ac:dyDescent="0.3">
      <c r="A25" s="123" t="s">
        <v>121</v>
      </c>
    </row>
    <row r="26" spans="1:14" s="10" customFormat="1" ht="15.75" x14ac:dyDescent="0.25">
      <c r="A26" s="179"/>
      <c r="B26" s="179"/>
      <c r="C26" s="179"/>
      <c r="D26" s="179"/>
      <c r="E26" s="179"/>
      <c r="F26" s="179"/>
      <c r="G26" s="179"/>
      <c r="H26" s="179"/>
      <c r="I26" s="179"/>
    </row>
    <row r="27" spans="1:14" ht="26.25" x14ac:dyDescent="0.4">
      <c r="A27" s="13" t="s">
        <v>65</v>
      </c>
      <c r="B27" s="14"/>
      <c r="C27" s="14"/>
      <c r="D27" s="14"/>
      <c r="E27" s="14"/>
    </row>
    <row r="28" spans="1:14" ht="15.75" x14ac:dyDescent="0.25">
      <c r="A28" s="15"/>
      <c r="B28" s="15"/>
      <c r="C28" s="15"/>
      <c r="D28" s="15"/>
      <c r="E28" s="15"/>
    </row>
    <row r="29" spans="1:14" ht="15.75" x14ac:dyDescent="0.25">
      <c r="A29" s="16" t="s">
        <v>66</v>
      </c>
      <c r="B29" s="10"/>
      <c r="C29" s="16"/>
      <c r="D29" s="17">
        <v>0.57999999999999996</v>
      </c>
      <c r="E29" s="18" t="s">
        <v>61</v>
      </c>
    </row>
    <row r="30" spans="1:14" x14ac:dyDescent="0.25">
      <c r="A30" s="19"/>
      <c r="B30" s="20"/>
      <c r="C30" s="21"/>
    </row>
    <row r="31" spans="1:14" ht="45" x14ac:dyDescent="0.25">
      <c r="A31" s="22"/>
      <c r="B31" s="22"/>
      <c r="C31" s="23" t="s">
        <v>46</v>
      </c>
      <c r="D31" s="24" t="s">
        <v>122</v>
      </c>
      <c r="E31" s="25" t="s">
        <v>123</v>
      </c>
    </row>
    <row r="32" spans="1:14" x14ac:dyDescent="0.25">
      <c r="A32" s="26" t="s">
        <v>43</v>
      </c>
      <c r="B32" s="26" t="s">
        <v>7</v>
      </c>
      <c r="C32" s="27">
        <v>50</v>
      </c>
      <c r="D32" s="28">
        <f>C32*D29</f>
        <v>28.999999999999996</v>
      </c>
      <c r="E32" s="29">
        <f>D32*2</f>
        <v>57.999999999999993</v>
      </c>
      <c r="I32" s="20"/>
    </row>
    <row r="33" spans="1:5" x14ac:dyDescent="0.25">
      <c r="A33" s="30"/>
      <c r="B33" s="31" t="s">
        <v>8</v>
      </c>
      <c r="C33" s="32">
        <v>12</v>
      </c>
      <c r="D33" s="33">
        <f>C33*$D$29</f>
        <v>6.9599999999999991</v>
      </c>
      <c r="E33" s="34">
        <f t="shared" ref="E33:E62" si="0">D33*2</f>
        <v>13.919999999999998</v>
      </c>
    </row>
    <row r="34" spans="1:5" x14ac:dyDescent="0.25">
      <c r="A34" s="30"/>
      <c r="B34" s="31" t="s">
        <v>9</v>
      </c>
      <c r="C34" s="32">
        <v>30</v>
      </c>
      <c r="D34" s="33">
        <f t="shared" ref="D34:D46" si="1">C34*$D$29</f>
        <v>17.399999999999999</v>
      </c>
      <c r="E34" s="34">
        <f t="shared" si="0"/>
        <v>34.799999999999997</v>
      </c>
    </row>
    <row r="35" spans="1:5" x14ac:dyDescent="0.25">
      <c r="A35" s="30"/>
      <c r="B35" s="31" t="s">
        <v>10</v>
      </c>
      <c r="C35" s="32">
        <v>75</v>
      </c>
      <c r="D35" s="33">
        <f t="shared" si="1"/>
        <v>43.5</v>
      </c>
      <c r="E35" s="34">
        <f t="shared" si="0"/>
        <v>87</v>
      </c>
    </row>
    <row r="36" spans="1:5" x14ac:dyDescent="0.25">
      <c r="A36" s="30"/>
      <c r="B36" s="31" t="s">
        <v>11</v>
      </c>
      <c r="C36" s="32">
        <v>10</v>
      </c>
      <c r="D36" s="33">
        <f t="shared" si="1"/>
        <v>5.8</v>
      </c>
      <c r="E36" s="34">
        <f t="shared" si="0"/>
        <v>11.6</v>
      </c>
    </row>
    <row r="37" spans="1:5" x14ac:dyDescent="0.25">
      <c r="A37" s="30"/>
      <c r="B37" s="31" t="s">
        <v>12</v>
      </c>
      <c r="C37" s="32">
        <v>25</v>
      </c>
      <c r="D37" s="33">
        <f t="shared" si="1"/>
        <v>14.499999999999998</v>
      </c>
      <c r="E37" s="34">
        <f t="shared" si="0"/>
        <v>28.999999999999996</v>
      </c>
    </row>
    <row r="38" spans="1:5" x14ac:dyDescent="0.25">
      <c r="A38" s="30"/>
      <c r="B38" s="31" t="s">
        <v>13</v>
      </c>
      <c r="C38" s="32">
        <v>35</v>
      </c>
      <c r="D38" s="33">
        <f t="shared" si="1"/>
        <v>20.299999999999997</v>
      </c>
      <c r="E38" s="34">
        <f t="shared" si="0"/>
        <v>40.599999999999994</v>
      </c>
    </row>
    <row r="39" spans="1:5" x14ac:dyDescent="0.25">
      <c r="A39" s="30"/>
      <c r="B39" s="31" t="s">
        <v>14</v>
      </c>
      <c r="C39" s="32">
        <v>18</v>
      </c>
      <c r="D39" s="33">
        <f t="shared" si="1"/>
        <v>10.44</v>
      </c>
      <c r="E39" s="34">
        <f t="shared" si="0"/>
        <v>20.88</v>
      </c>
    </row>
    <row r="40" spans="1:5" x14ac:dyDescent="0.25">
      <c r="A40" s="30"/>
      <c r="B40" s="31" t="s">
        <v>15</v>
      </c>
      <c r="C40" s="32">
        <v>60</v>
      </c>
      <c r="D40" s="33">
        <f t="shared" si="1"/>
        <v>34.799999999999997</v>
      </c>
      <c r="E40" s="34">
        <f t="shared" si="0"/>
        <v>69.599999999999994</v>
      </c>
    </row>
    <row r="41" spans="1:5" x14ac:dyDescent="0.25">
      <c r="A41" s="30"/>
      <c r="B41" s="31" t="s">
        <v>16</v>
      </c>
      <c r="C41" s="32">
        <v>7</v>
      </c>
      <c r="D41" s="33">
        <f t="shared" si="1"/>
        <v>4.0599999999999996</v>
      </c>
      <c r="E41" s="34">
        <f t="shared" si="0"/>
        <v>8.1199999999999992</v>
      </c>
    </row>
    <row r="42" spans="1:5" x14ac:dyDescent="0.25">
      <c r="A42" s="30"/>
      <c r="B42" s="31" t="s">
        <v>17</v>
      </c>
      <c r="C42" s="32">
        <v>20</v>
      </c>
      <c r="D42" s="33">
        <f t="shared" si="1"/>
        <v>11.6</v>
      </c>
      <c r="E42" s="34">
        <f t="shared" si="0"/>
        <v>23.2</v>
      </c>
    </row>
    <row r="43" spans="1:5" x14ac:dyDescent="0.25">
      <c r="A43" s="30"/>
      <c r="B43" s="31" t="s">
        <v>18</v>
      </c>
      <c r="C43" s="32">
        <v>5</v>
      </c>
      <c r="D43" s="33">
        <f t="shared" si="1"/>
        <v>2.9</v>
      </c>
      <c r="E43" s="34">
        <f t="shared" si="0"/>
        <v>5.8</v>
      </c>
    </row>
    <row r="44" spans="1:5" x14ac:dyDescent="0.25">
      <c r="A44" s="30"/>
      <c r="B44" s="31" t="s">
        <v>19</v>
      </c>
      <c r="C44" s="32">
        <v>82</v>
      </c>
      <c r="D44" s="33">
        <f t="shared" si="1"/>
        <v>47.559999999999995</v>
      </c>
      <c r="E44" s="34">
        <f t="shared" si="0"/>
        <v>95.11999999999999</v>
      </c>
    </row>
    <row r="45" spans="1:5" x14ac:dyDescent="0.25">
      <c r="A45" s="30"/>
      <c r="B45" s="31" t="s">
        <v>20</v>
      </c>
      <c r="C45" s="32">
        <v>35</v>
      </c>
      <c r="D45" s="33">
        <f t="shared" si="1"/>
        <v>20.299999999999997</v>
      </c>
      <c r="E45" s="34">
        <f t="shared" si="0"/>
        <v>40.599999999999994</v>
      </c>
    </row>
    <row r="46" spans="1:5" x14ac:dyDescent="0.25">
      <c r="A46" s="30"/>
      <c r="B46" s="31" t="s">
        <v>21</v>
      </c>
      <c r="C46" s="32">
        <v>10</v>
      </c>
      <c r="D46" s="33">
        <f t="shared" si="1"/>
        <v>5.8</v>
      </c>
      <c r="E46" s="34">
        <f t="shared" si="0"/>
        <v>11.6</v>
      </c>
    </row>
    <row r="47" spans="1:5" x14ac:dyDescent="0.25">
      <c r="A47" s="35"/>
      <c r="B47" s="35" t="s">
        <v>22</v>
      </c>
      <c r="C47" s="36">
        <v>45</v>
      </c>
      <c r="D47" s="37">
        <f>C47*D29</f>
        <v>26.099999999999998</v>
      </c>
      <c r="E47" s="38">
        <f t="shared" si="0"/>
        <v>52.199999999999996</v>
      </c>
    </row>
    <row r="48" spans="1:5" x14ac:dyDescent="0.25">
      <c r="A48" s="39" t="s">
        <v>44</v>
      </c>
      <c r="B48" s="40" t="s">
        <v>23</v>
      </c>
      <c r="C48" s="41">
        <v>50</v>
      </c>
      <c r="D48" s="42">
        <f>C48*D29</f>
        <v>28.999999999999996</v>
      </c>
      <c r="E48" s="42">
        <f t="shared" si="0"/>
        <v>57.999999999999993</v>
      </c>
    </row>
    <row r="49" spans="1:5" x14ac:dyDescent="0.25">
      <c r="A49" s="43"/>
      <c r="B49" s="44" t="s">
        <v>24</v>
      </c>
      <c r="C49" s="45">
        <v>43</v>
      </c>
      <c r="D49" s="46">
        <f>C49*$D$29</f>
        <v>24.939999999999998</v>
      </c>
      <c r="E49" s="46">
        <f t="shared" si="0"/>
        <v>49.879999999999995</v>
      </c>
    </row>
    <row r="50" spans="1:5" x14ac:dyDescent="0.25">
      <c r="A50" s="43"/>
      <c r="B50" s="44" t="s">
        <v>25</v>
      </c>
      <c r="C50" s="45">
        <v>59</v>
      </c>
      <c r="D50" s="46">
        <f t="shared" ref="D50:D56" si="2">C50*$D$29</f>
        <v>34.22</v>
      </c>
      <c r="E50" s="46">
        <f t="shared" si="0"/>
        <v>68.44</v>
      </c>
    </row>
    <row r="51" spans="1:5" x14ac:dyDescent="0.25">
      <c r="A51" s="43"/>
      <c r="B51" s="44" t="s">
        <v>26</v>
      </c>
      <c r="C51" s="45">
        <v>95</v>
      </c>
      <c r="D51" s="46">
        <f t="shared" si="2"/>
        <v>55.099999999999994</v>
      </c>
      <c r="E51" s="46">
        <f t="shared" si="0"/>
        <v>110.19999999999999</v>
      </c>
    </row>
    <row r="52" spans="1:5" x14ac:dyDescent="0.25">
      <c r="A52" s="43"/>
      <c r="B52" s="44" t="s">
        <v>27</v>
      </c>
      <c r="C52" s="45">
        <v>57</v>
      </c>
      <c r="D52" s="46">
        <f t="shared" si="2"/>
        <v>33.059999999999995</v>
      </c>
      <c r="E52" s="46">
        <f t="shared" si="0"/>
        <v>66.11999999999999</v>
      </c>
    </row>
    <row r="53" spans="1:5" x14ac:dyDescent="0.25">
      <c r="A53" s="43"/>
      <c r="B53" s="44" t="s">
        <v>124</v>
      </c>
      <c r="C53" s="45">
        <v>170</v>
      </c>
      <c r="D53" s="46">
        <f t="shared" si="2"/>
        <v>98.6</v>
      </c>
      <c r="E53" s="46">
        <f t="shared" si="0"/>
        <v>197.2</v>
      </c>
    </row>
    <row r="54" spans="1:5" x14ac:dyDescent="0.25">
      <c r="A54" s="43"/>
      <c r="B54" s="44" t="s">
        <v>28</v>
      </c>
      <c r="C54" s="45">
        <v>38</v>
      </c>
      <c r="D54" s="46">
        <f t="shared" si="2"/>
        <v>22.04</v>
      </c>
      <c r="E54" s="46">
        <f t="shared" si="0"/>
        <v>44.08</v>
      </c>
    </row>
    <row r="55" spans="1:5" ht="30" x14ac:dyDescent="0.25">
      <c r="A55" s="43"/>
      <c r="B55" s="44" t="s">
        <v>29</v>
      </c>
      <c r="C55" s="45">
        <v>51</v>
      </c>
      <c r="D55" s="46">
        <f t="shared" si="2"/>
        <v>29.58</v>
      </c>
      <c r="E55" s="46">
        <f t="shared" si="0"/>
        <v>59.16</v>
      </c>
    </row>
    <row r="56" spans="1:5" x14ac:dyDescent="0.25">
      <c r="A56" s="43"/>
      <c r="B56" s="44" t="s">
        <v>30</v>
      </c>
      <c r="C56" s="45">
        <v>60</v>
      </c>
      <c r="D56" s="46">
        <f t="shared" si="2"/>
        <v>34.799999999999997</v>
      </c>
      <c r="E56" s="46">
        <f t="shared" si="0"/>
        <v>69.599999999999994</v>
      </c>
    </row>
    <row r="57" spans="1:5" x14ac:dyDescent="0.25">
      <c r="A57" s="47"/>
      <c r="B57" s="48" t="s">
        <v>31</v>
      </c>
      <c r="C57" s="49">
        <v>59</v>
      </c>
      <c r="D57" s="50">
        <f>C57*D29</f>
        <v>34.22</v>
      </c>
      <c r="E57" s="50">
        <f t="shared" si="0"/>
        <v>68.44</v>
      </c>
    </row>
    <row r="58" spans="1:5" x14ac:dyDescent="0.25">
      <c r="A58" s="51" t="s">
        <v>45</v>
      </c>
      <c r="B58" s="52" t="s">
        <v>32</v>
      </c>
      <c r="C58" s="53">
        <v>115</v>
      </c>
      <c r="D58" s="54">
        <f>C58*D29</f>
        <v>66.699999999999989</v>
      </c>
      <c r="E58" s="54">
        <f t="shared" si="0"/>
        <v>133.39999999999998</v>
      </c>
    </row>
    <row r="59" spans="1:5" x14ac:dyDescent="0.25">
      <c r="A59" s="55"/>
      <c r="B59" s="56" t="s">
        <v>33</v>
      </c>
      <c r="C59" s="57">
        <v>80</v>
      </c>
      <c r="D59" s="58">
        <f>C59*$D$29</f>
        <v>46.4</v>
      </c>
      <c r="E59" s="58">
        <f t="shared" si="0"/>
        <v>92.8</v>
      </c>
    </row>
    <row r="60" spans="1:5" x14ac:dyDescent="0.25">
      <c r="A60" s="55"/>
      <c r="B60" s="56" t="s">
        <v>34</v>
      </c>
      <c r="C60" s="57">
        <v>259</v>
      </c>
      <c r="D60" s="58">
        <f>C60*$D$29</f>
        <v>150.22</v>
      </c>
      <c r="E60" s="58">
        <f t="shared" si="0"/>
        <v>300.44</v>
      </c>
    </row>
    <row r="61" spans="1:5" x14ac:dyDescent="0.25">
      <c r="A61" s="55"/>
      <c r="B61" s="56" t="s">
        <v>35</v>
      </c>
      <c r="C61" s="57">
        <v>125</v>
      </c>
      <c r="D61" s="58">
        <f>C61*$D$29</f>
        <v>72.5</v>
      </c>
      <c r="E61" s="58">
        <f t="shared" si="0"/>
        <v>145</v>
      </c>
    </row>
    <row r="62" spans="1:5" x14ac:dyDescent="0.25">
      <c r="A62" s="55"/>
      <c r="B62" s="56" t="s">
        <v>36</v>
      </c>
      <c r="C62" s="57">
        <v>55</v>
      </c>
      <c r="D62" s="58">
        <f>C62*$D$29</f>
        <v>31.9</v>
      </c>
      <c r="E62" s="58">
        <f t="shared" si="0"/>
        <v>63.8</v>
      </c>
    </row>
    <row r="63" spans="1:5" x14ac:dyDescent="0.25">
      <c r="A63" s="59"/>
      <c r="B63" s="60" t="s">
        <v>37</v>
      </c>
      <c r="C63" s="61">
        <v>51</v>
      </c>
      <c r="D63" s="62">
        <f>C63*D29</f>
        <v>29.58</v>
      </c>
      <c r="E63" s="62">
        <f>D63*2</f>
        <v>59.16</v>
      </c>
    </row>
    <row r="64" spans="1:5" x14ac:dyDescent="0.25">
      <c r="A64" s="63" t="s">
        <v>38</v>
      </c>
      <c r="B64" s="64"/>
      <c r="C64" s="65"/>
      <c r="D64" s="66"/>
      <c r="E64" s="66"/>
    </row>
    <row r="65" spans="1:9" ht="10.15" customHeight="1" x14ac:dyDescent="0.25">
      <c r="A65" s="67"/>
      <c r="B65" s="68"/>
      <c r="C65" s="69"/>
      <c r="D65" s="70"/>
      <c r="E65" s="70"/>
    </row>
    <row r="66" spans="1:9" x14ac:dyDescent="0.25">
      <c r="A66" s="180" t="s">
        <v>125</v>
      </c>
      <c r="B66" s="180"/>
      <c r="C66" s="180"/>
      <c r="D66" s="180"/>
      <c r="E66" s="180"/>
    </row>
    <row r="67" spans="1:9" ht="48.6" customHeight="1" x14ac:dyDescent="0.25">
      <c r="A67" s="181" t="s">
        <v>126</v>
      </c>
      <c r="B67" s="181"/>
      <c r="C67" s="181"/>
      <c r="D67" s="181"/>
      <c r="E67" s="181"/>
      <c r="F67" s="181"/>
      <c r="G67" s="181"/>
      <c r="H67" s="181"/>
      <c r="I67" s="181"/>
    </row>
    <row r="68" spans="1:9" x14ac:dyDescent="0.25">
      <c r="A68" s="67"/>
      <c r="B68" s="68"/>
      <c r="C68" s="69"/>
      <c r="D68" s="68"/>
      <c r="E68" s="70"/>
    </row>
  </sheetData>
  <sheetProtection algorithmName="SHA-512" hashValue="Es+AStpYbhNWoKWzyBSAw2TQl41WZ8nNlyHUF0Xy4uYB3E6iNmPkV6a2FONiH+eXqmtgcftWxtQGc2kwQmQdpw==" saltValue="vAk4UkRheu04eV67CuUz3g==" spinCount="100000" sheet="1" objects="1" scenarios="1"/>
  <mergeCells count="16">
    <mergeCell ref="A12:N12"/>
    <mergeCell ref="A2:N2"/>
    <mergeCell ref="A4:N4"/>
    <mergeCell ref="A5:N5"/>
    <mergeCell ref="A7:N7"/>
    <mergeCell ref="A9:N9"/>
    <mergeCell ref="A19:N19"/>
    <mergeCell ref="A26:I26"/>
    <mergeCell ref="A66:E66"/>
    <mergeCell ref="A67:I67"/>
    <mergeCell ref="A13:N13"/>
    <mergeCell ref="A14:N14"/>
    <mergeCell ref="A15:N15"/>
    <mergeCell ref="A16:N16"/>
    <mergeCell ref="A17:N17"/>
    <mergeCell ref="A18:N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4"/>
  <sheetViews>
    <sheetView workbookViewId="0">
      <selection activeCell="G12" sqref="G12"/>
    </sheetView>
  </sheetViews>
  <sheetFormatPr defaultRowHeight="15" x14ac:dyDescent="0.25"/>
  <cols>
    <col min="1" max="1" width="18.85546875" customWidth="1"/>
  </cols>
  <sheetData>
    <row r="1" spans="1:12" ht="15.75" x14ac:dyDescent="0.25">
      <c r="A1" s="138" t="s">
        <v>149</v>
      </c>
      <c r="B1" s="117"/>
      <c r="C1" s="117"/>
      <c r="D1" s="117"/>
      <c r="E1" s="117"/>
      <c r="F1" s="117"/>
      <c r="G1" s="117"/>
      <c r="H1" s="117"/>
      <c r="I1" s="117"/>
      <c r="J1" s="117"/>
      <c r="K1" s="117"/>
      <c r="L1" s="117"/>
    </row>
    <row r="2" spans="1:12" x14ac:dyDescent="0.25">
      <c r="A2" t="s">
        <v>167</v>
      </c>
    </row>
    <row r="3" spans="1:12" x14ac:dyDescent="0.25">
      <c r="A3" t="s">
        <v>168</v>
      </c>
    </row>
    <row r="4" spans="1:12" s="140" customFormat="1" x14ac:dyDescent="0.25">
      <c r="A4" s="139" t="s">
        <v>174</v>
      </c>
    </row>
    <row r="5" spans="1:12" x14ac:dyDescent="0.25">
      <c r="A5" s="119"/>
    </row>
    <row r="6" spans="1:12" x14ac:dyDescent="0.25">
      <c r="A6" s="133" t="s">
        <v>150</v>
      </c>
    </row>
    <row r="7" spans="1:12" x14ac:dyDescent="0.25">
      <c r="A7" s="141" t="s">
        <v>173</v>
      </c>
    </row>
    <row r="8" spans="1:12" x14ac:dyDescent="0.25">
      <c r="A8" s="135" t="s">
        <v>151</v>
      </c>
    </row>
    <row r="9" spans="1:12" x14ac:dyDescent="0.25">
      <c r="A9" s="134" t="s">
        <v>152</v>
      </c>
    </row>
    <row r="10" spans="1:12" x14ac:dyDescent="0.25">
      <c r="A10" s="136" t="s">
        <v>153</v>
      </c>
    </row>
    <row r="11" spans="1:12" x14ac:dyDescent="0.25">
      <c r="A11" s="136" t="s">
        <v>154</v>
      </c>
    </row>
    <row r="12" spans="1:12" x14ac:dyDescent="0.25">
      <c r="A12" s="136" t="s">
        <v>155</v>
      </c>
    </row>
    <row r="13" spans="1:12" x14ac:dyDescent="0.25">
      <c r="A13" s="136" t="s">
        <v>156</v>
      </c>
    </row>
    <row r="14" spans="1:12" x14ac:dyDescent="0.25">
      <c r="A14" s="136" t="s">
        <v>157</v>
      </c>
    </row>
    <row r="15" spans="1:12" x14ac:dyDescent="0.25">
      <c r="A15" s="134" t="s">
        <v>158</v>
      </c>
    </row>
    <row r="16" spans="1:12" x14ac:dyDescent="0.25">
      <c r="A16" s="134" t="s">
        <v>159</v>
      </c>
    </row>
    <row r="17" spans="1:8" x14ac:dyDescent="0.25">
      <c r="A17" s="133" t="s">
        <v>160</v>
      </c>
    </row>
    <row r="18" spans="1:8" x14ac:dyDescent="0.25">
      <c r="A18" s="141" t="s">
        <v>172</v>
      </c>
    </row>
    <row r="19" spans="1:8" x14ac:dyDescent="0.25">
      <c r="A19" s="135" t="s">
        <v>161</v>
      </c>
    </row>
    <row r="20" spans="1:8" x14ac:dyDescent="0.25">
      <c r="A20" s="134" t="s">
        <v>162</v>
      </c>
    </row>
    <row r="21" spans="1:8" x14ac:dyDescent="0.25">
      <c r="A21" s="134" t="s">
        <v>158</v>
      </c>
    </row>
    <row r="22" spans="1:8" x14ac:dyDescent="0.25">
      <c r="A22" s="134" t="s">
        <v>159</v>
      </c>
    </row>
    <row r="23" spans="1:8" x14ac:dyDescent="0.25">
      <c r="A23" s="133" t="s">
        <v>163</v>
      </c>
    </row>
    <row r="24" spans="1:8" x14ac:dyDescent="0.25">
      <c r="A24" t="s">
        <v>169</v>
      </c>
    </row>
    <row r="25" spans="1:8" x14ac:dyDescent="0.25">
      <c r="A25" s="132" t="s">
        <v>170</v>
      </c>
    </row>
    <row r="26" spans="1:8" x14ac:dyDescent="0.25">
      <c r="A26" s="132"/>
    </row>
    <row r="27" spans="1:8" x14ac:dyDescent="0.25">
      <c r="A27" s="132" t="s">
        <v>171</v>
      </c>
    </row>
    <row r="28" spans="1:8" x14ac:dyDescent="0.25">
      <c r="A28" s="132"/>
    </row>
    <row r="29" spans="1:8" x14ac:dyDescent="0.25">
      <c r="A29" s="137" t="s">
        <v>164</v>
      </c>
    </row>
    <row r="30" spans="1:8" s="140" customFormat="1" x14ac:dyDescent="0.25">
      <c r="A30" s="144" t="s">
        <v>175</v>
      </c>
      <c r="B30" s="142"/>
      <c r="C30" s="142"/>
      <c r="D30" s="142"/>
      <c r="E30" s="142"/>
      <c r="F30" s="142"/>
      <c r="G30" s="142"/>
      <c r="H30" s="142"/>
    </row>
    <row r="31" spans="1:8" x14ac:dyDescent="0.25">
      <c r="A31" s="137" t="s">
        <v>165</v>
      </c>
      <c r="B31" s="140"/>
    </row>
    <row r="32" spans="1:8" s="72" customFormat="1" x14ac:dyDescent="0.25">
      <c r="B32" s="143" t="s">
        <v>176</v>
      </c>
    </row>
    <row r="33" spans="1:2" x14ac:dyDescent="0.25">
      <c r="A33" s="137" t="s">
        <v>166</v>
      </c>
      <c r="B33" s="140"/>
    </row>
    <row r="34" spans="1:2" x14ac:dyDescent="0.25">
      <c r="B34" s="143" t="s">
        <v>177</v>
      </c>
    </row>
  </sheetData>
  <sheetProtection algorithmName="SHA-512" hashValue="/hLPxhUcJliR/waFxwUciYZXsow5s9hu7AnJN+EjVBpc9Jo+wwHh+E2zIqIbZHBgbcbTij+tnYrOWPuBbtmnRg==" saltValue="mSSEAtF+p45/liF66vqVKA==" spinCount="100000" sheet="1" objects="1" scenarios="1"/>
  <hyperlinks>
    <hyperlink ref="A7" r:id="rId1" display="http://www.enterprise.com/"/>
    <hyperlink ref="A18" r:id="rId2" display="http://www.enterprise.com/"/>
    <hyperlink ref="A30" r:id="rId3" display="mailto:ross.deeken@ehi.com"/>
    <hyperlink ref="B32" r:id="rId4" display="mailto:howard.g.self@ehi.com"/>
    <hyperlink ref="B34" r:id="rId5" display="mailto:Joshua.m.moore@ehi.com"/>
    <hyperlink ref="A4" r:id="rId6" display="mailto:Melissa.popp@eastcentral.edu"/>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2019  Reimbursed Expenses  1</vt:lpstr>
      <vt:lpstr>2019 Non-Reimbursed Expenses 2</vt:lpstr>
      <vt:lpstr>2018 expenses</vt:lpstr>
      <vt:lpstr>Reimbursements &amp; Mileage Rates</vt:lpstr>
      <vt:lpstr>Enterprise Rentals</vt:lpstr>
      <vt:lpstr>'2019  Reimbursed Expenses  1'!Print_Area</vt:lpstr>
      <vt:lpstr>'2019 Non-Reimbursed Expenses 2'!Print_Area</vt:lpstr>
    </vt:vector>
  </TitlesOfParts>
  <Company>ECC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Voelkerding</dc:creator>
  <cp:lastModifiedBy>Lark Hoffman</cp:lastModifiedBy>
  <cp:lastPrinted>2019-10-18T14:16:19Z</cp:lastPrinted>
  <dcterms:created xsi:type="dcterms:W3CDTF">2012-02-01T22:17:47Z</dcterms:created>
  <dcterms:modified xsi:type="dcterms:W3CDTF">2019-10-18T16:21:43Z</dcterms:modified>
</cp:coreProperties>
</file>