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imberly.aguilar\Desktop\"/>
    </mc:Choice>
  </mc:AlternateContent>
  <bookViews>
    <workbookView xWindow="0" yWindow="0" windowWidth="20496" windowHeight="7620" tabRatio="703"/>
  </bookViews>
  <sheets>
    <sheet name="Instructions" sheetId="35" r:id="rId1"/>
    <sheet name="2019  Reimbursed Expenses  1" sheetId="33" r:id="rId2"/>
    <sheet name="2019 Non-Reimbursed Expenses 2" sheetId="36" r:id="rId3"/>
    <sheet name="2018 expenses" sheetId="34" state="hidden" r:id="rId4"/>
    <sheet name="Reimbursements &amp; Mileage Rates" sheetId="40" r:id="rId5"/>
    <sheet name="Enterprise Rentals" sheetId="41" r:id="rId6"/>
  </sheets>
  <definedNames>
    <definedName name="_xlnm.Print_Area" localSheetId="1">'2019  Reimbursed Expenses  1'!$A$1:$H$31</definedName>
    <definedName name="_xlnm.Print_Area" localSheetId="2">'2019 Non-Reimbursed Expenses 2'!$A$1:$I$29</definedName>
  </definedNames>
  <calcPr calcId="162913"/>
</workbook>
</file>

<file path=xl/calcChain.xml><?xml version="1.0" encoding="utf-8"?>
<calcChain xmlns="http://schemas.openxmlformats.org/spreadsheetml/2006/main">
  <c r="D63" i="40" l="1"/>
  <c r="E63" i="40" s="1"/>
  <c r="D62" i="40"/>
  <c r="E62" i="40" s="1"/>
  <c r="D61" i="40"/>
  <c r="E61" i="40" s="1"/>
  <c r="D60" i="40"/>
  <c r="E60" i="40" s="1"/>
  <c r="D59" i="40"/>
  <c r="E59" i="40" s="1"/>
  <c r="D58" i="40"/>
  <c r="E58" i="40" s="1"/>
  <c r="D57" i="40"/>
  <c r="E57" i="40" s="1"/>
  <c r="D56" i="40"/>
  <c r="E56" i="40" s="1"/>
  <c r="D55" i="40"/>
  <c r="E55" i="40" s="1"/>
  <c r="D54" i="40"/>
  <c r="E54" i="40" s="1"/>
  <c r="D53" i="40"/>
  <c r="E53" i="40" s="1"/>
  <c r="D52" i="40"/>
  <c r="E52" i="40" s="1"/>
  <c r="D51" i="40"/>
  <c r="E51" i="40" s="1"/>
  <c r="D50" i="40"/>
  <c r="E50" i="40" s="1"/>
  <c r="D49" i="40"/>
  <c r="E49" i="40" s="1"/>
  <c r="D48" i="40"/>
  <c r="E48" i="40" s="1"/>
  <c r="D47" i="40"/>
  <c r="E47" i="40" s="1"/>
  <c r="D46" i="40"/>
  <c r="E46" i="40" s="1"/>
  <c r="D45" i="40"/>
  <c r="E45" i="40" s="1"/>
  <c r="D44" i="40"/>
  <c r="E44" i="40" s="1"/>
  <c r="D43" i="40"/>
  <c r="E43" i="40" s="1"/>
  <c r="D42" i="40"/>
  <c r="E42" i="40" s="1"/>
  <c r="D41" i="40"/>
  <c r="E41" i="40" s="1"/>
  <c r="D40" i="40"/>
  <c r="E40" i="40" s="1"/>
  <c r="D39" i="40"/>
  <c r="E39" i="40" s="1"/>
  <c r="D38" i="40"/>
  <c r="E38" i="40" s="1"/>
  <c r="D37" i="40"/>
  <c r="E37" i="40" s="1"/>
  <c r="D36" i="40"/>
  <c r="E36" i="40" s="1"/>
  <c r="D35" i="40"/>
  <c r="E35" i="40" s="1"/>
  <c r="D34" i="40"/>
  <c r="E34" i="40" s="1"/>
  <c r="D33" i="40"/>
  <c r="E33" i="40" s="1"/>
  <c r="D32" i="40"/>
  <c r="E32" i="40" s="1"/>
  <c r="I18" i="36" l="1"/>
  <c r="I17" i="36"/>
  <c r="I16" i="36"/>
  <c r="I15" i="36"/>
  <c r="I14" i="36"/>
  <c r="I13" i="36"/>
  <c r="I12" i="36"/>
  <c r="I11" i="36"/>
  <c r="I20" i="36" s="1"/>
  <c r="G26" i="33" s="1"/>
  <c r="H19" i="34" l="1"/>
  <c r="F16" i="34"/>
  <c r="H16" i="34" s="1"/>
  <c r="F15" i="34"/>
  <c r="H15" i="34" s="1"/>
  <c r="F14" i="34"/>
  <c r="H14" i="34" s="1"/>
  <c r="F13" i="34"/>
  <c r="H13" i="34" s="1"/>
  <c r="F12" i="34"/>
  <c r="H12" i="34" s="1"/>
  <c r="F11" i="34"/>
  <c r="H11" i="34" s="1"/>
  <c r="F10" i="34"/>
  <c r="H10" i="34" s="1"/>
  <c r="F9" i="34"/>
  <c r="G20" i="33"/>
  <c r="E17" i="33"/>
  <c r="G17" i="33" s="1"/>
  <c r="E16" i="33"/>
  <c r="G16" i="33" s="1"/>
  <c r="E15" i="33"/>
  <c r="G15" i="33" s="1"/>
  <c r="E14" i="33"/>
  <c r="G14" i="33" s="1"/>
  <c r="E13" i="33"/>
  <c r="G13" i="33" s="1"/>
  <c r="E12" i="33"/>
  <c r="G12" i="33" s="1"/>
  <c r="E11" i="33"/>
  <c r="G11" i="33" s="1"/>
  <c r="E10" i="33"/>
  <c r="H18" i="34" l="1"/>
  <c r="H20" i="34" s="1"/>
  <c r="H9" i="34"/>
  <c r="G19" i="33"/>
  <c r="G21" i="33" s="1"/>
  <c r="G24" i="33" s="1"/>
  <c r="G27" i="33" s="1"/>
  <c r="G10" i="33"/>
  <c r="H23" i="34"/>
  <c r="H22" i="34"/>
  <c r="G23" i="33" l="1"/>
</calcChain>
</file>

<file path=xl/sharedStrings.xml><?xml version="1.0" encoding="utf-8"?>
<sst xmlns="http://schemas.openxmlformats.org/spreadsheetml/2006/main" count="236" uniqueCount="180">
  <si>
    <t>Date:</t>
  </si>
  <si>
    <t>Department:</t>
  </si>
  <si>
    <t>Date</t>
  </si>
  <si>
    <t>Employee/Other:</t>
  </si>
  <si>
    <t>Employee/Other Address:</t>
  </si>
  <si>
    <t>Supervisor/Administrator:</t>
  </si>
  <si>
    <t>Finance Administrator:</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</si>
  <si>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</si>
  <si>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</si>
  <si>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</si>
  <si>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</si>
  <si>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</si>
  <si>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</si>
  <si>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</si>
  <si>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</si>
  <si>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</si>
  <si>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</si>
  <si>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</si>
  <si>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</si>
  <si>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</si>
  <si>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</si>
  <si>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</si>
  <si>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</si>
  <si>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Arnold - JCA</t>
  </si>
  <si>
    <t>Hillsboro-Jefferson</t>
  </si>
  <si>
    <t>Linn Tech</t>
  </si>
  <si>
    <t>Park Hills - MAC</t>
  </si>
  <si>
    <t>St. Charles CC</t>
  </si>
  <si>
    <t>SLCC - Meramec</t>
  </si>
  <si>
    <t>SLCC - Downtown Bldg</t>
  </si>
  <si>
    <t>SLCC - Flo Valley</t>
  </si>
  <si>
    <t>UMSL</t>
  </si>
  <si>
    <t>Columbia</t>
  </si>
  <si>
    <t>Jefferson City</t>
  </si>
  <si>
    <t>Kansas City</t>
  </si>
  <si>
    <t>Lake Ozark</t>
  </si>
  <si>
    <t>Lambert Airport</t>
  </si>
  <si>
    <t>St. Louis</t>
  </si>
  <si>
    <t>* Mileage is based on information received through mapquest.com.</t>
  </si>
  <si>
    <t>Name:</t>
  </si>
  <si>
    <t>Position:</t>
  </si>
  <si>
    <t xml:space="preserve">Amount due East Central College = </t>
  </si>
  <si>
    <t xml:space="preserve">Amount due employee = </t>
  </si>
  <si>
    <t>High Schools</t>
  </si>
  <si>
    <t>Area Colleges</t>
  </si>
  <si>
    <t>Area Cities</t>
  </si>
  <si>
    <t>Mileage                                   One Way</t>
  </si>
  <si>
    <t>Advance received from ECC =</t>
  </si>
  <si>
    <t xml:space="preserve">If travel destination is not listed on the mileage chart (second tab), please refer to ECC's mileage reimbursement guidelines and then use www.mapquest.com to calculate appropriate mileage. </t>
  </si>
  <si>
    <t xml:space="preserve">PLEASE REMEMBER TO ATTACH YOUR ORIGINAL RECEIPTS!      THANK YOU. </t>
  </si>
  <si>
    <r>
      <rPr>
        <b/>
        <sz val="12"/>
        <color indexed="8"/>
        <rFont val="Calibri"/>
        <family val="2"/>
      </rPr>
      <t>Total miles</t>
    </r>
    <r>
      <rPr>
        <sz val="12"/>
        <color indexed="8"/>
        <rFont val="Calibri"/>
        <family val="2"/>
      </rPr>
      <t xml:space="preserve">           </t>
    </r>
    <r>
      <rPr>
        <sz val="10"/>
        <color indexed="8"/>
        <rFont val="Calibri"/>
        <family val="2"/>
      </rPr>
      <t>(reference sheet - next tab)</t>
    </r>
  </si>
  <si>
    <r>
      <rPr>
        <b/>
        <sz val="12"/>
        <color indexed="8"/>
        <rFont val="Calibri"/>
        <family val="2"/>
      </rPr>
      <t xml:space="preserve">Description of expense.                                              </t>
    </r>
    <r>
      <rPr>
        <sz val="12"/>
        <color indexed="8"/>
        <rFont val="Calibri"/>
        <family val="2"/>
      </rPr>
      <t>(If mileage, please enter                                     origination &amp; destination locations)</t>
    </r>
  </si>
  <si>
    <t>Purpose of expense:</t>
  </si>
  <si>
    <r>
      <t xml:space="preserve">Total for this expense                     </t>
    </r>
    <r>
      <rPr>
        <sz val="12"/>
        <color indexed="8"/>
        <rFont val="Calibri"/>
        <family val="2"/>
      </rPr>
      <t xml:space="preserve">  (if not mileage)</t>
    </r>
  </si>
  <si>
    <r>
      <t xml:space="preserve">Budget area to be charged                  </t>
    </r>
    <r>
      <rPr>
        <sz val="12"/>
        <color indexed="8"/>
        <rFont val="Calibri"/>
        <family val="2"/>
      </rPr>
      <t xml:space="preserve"> (must be filled in)</t>
    </r>
  </si>
  <si>
    <t>Total mileage reimbursement</t>
  </si>
  <si>
    <t>Total reimburseable expenses for this entry</t>
  </si>
  <si>
    <t>Reimburseable expenses (not mileage) =</t>
  </si>
  <si>
    <t xml:space="preserve">TOTAL REIMBURSEMENT REQUESTED = </t>
  </si>
  <si>
    <t>Meals ($44 max per day)</t>
  </si>
  <si>
    <t>Must attach original receipts.</t>
  </si>
  <si>
    <t>Cents per mile</t>
  </si>
  <si>
    <t xml:space="preserve">Mileage due employee ($0.58 per mile) = </t>
  </si>
  <si>
    <t>2018 Expense Claim Form</t>
  </si>
  <si>
    <t xml:space="preserve">Mileage due employee ($0.545 per mile) = </t>
  </si>
  <si>
    <t>2019 Mileage Reimbursement Chart</t>
  </si>
  <si>
    <t xml:space="preserve">Reimbursement Rate (effective 1-1-2019)  </t>
  </si>
  <si>
    <t>a.</t>
  </si>
  <si>
    <t>Examples</t>
  </si>
  <si>
    <t>-</t>
  </si>
  <si>
    <t>b.</t>
  </si>
  <si>
    <t>employee travels to Chicago for conference</t>
  </si>
  <si>
    <t>1.</t>
  </si>
  <si>
    <t>Total cost of trip</t>
  </si>
  <si>
    <t>Page 1</t>
  </si>
  <si>
    <t>Date Paid</t>
  </si>
  <si>
    <t>Name on CC used / Name on Check Issued</t>
  </si>
  <si>
    <r>
      <t xml:space="preserve">Budget </t>
    </r>
    <r>
      <rPr>
        <b/>
        <sz val="12"/>
        <rFont val="Calibri"/>
        <family val="2"/>
        <scheme val="minor"/>
      </rPr>
      <t>GL Code</t>
    </r>
    <r>
      <rPr>
        <b/>
        <sz val="12"/>
        <color theme="1"/>
        <rFont val="Calibri"/>
        <family val="2"/>
        <scheme val="minor"/>
      </rPr>
      <t xml:space="preserve"> to be charged                  </t>
    </r>
    <r>
      <rPr>
        <sz val="12"/>
        <color indexed="8"/>
        <rFont val="Calibri"/>
        <family val="2"/>
      </rPr>
      <t xml:space="preserve"> (must be filled in)</t>
    </r>
  </si>
  <si>
    <t>Must attach original itemized receipts.(i.e. restaurant receipts must be Itemized)</t>
  </si>
  <si>
    <r>
      <rPr>
        <b/>
        <sz val="12"/>
        <rFont val="Calibri"/>
        <family val="2"/>
        <scheme val="minor"/>
      </rPr>
      <t xml:space="preserve">Budget GL Code charged                  </t>
    </r>
    <r>
      <rPr>
        <sz val="12"/>
        <rFont val="Calibri"/>
        <family val="2"/>
      </rPr>
      <t xml:space="preserve"> </t>
    </r>
  </si>
  <si>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</si>
  <si>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</si>
  <si>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</si>
  <si>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Total</t>
  </si>
  <si>
    <t xml:space="preserve">*Amount paid by East Central College = </t>
  </si>
  <si>
    <t>2019 Expense Claim &amp; Travel Reporting Form</t>
  </si>
  <si>
    <t>A.</t>
  </si>
  <si>
    <t>Reimbursement claims</t>
  </si>
  <si>
    <t>Complete page 1 of form to request</t>
  </si>
  <si>
    <t>reimbursement for college expenses paid</t>
  </si>
  <si>
    <t>by the employee</t>
  </si>
  <si>
    <t>Report total cost of trip</t>
  </si>
  <si>
    <t>Reimbursements claimed on page 1</t>
  </si>
  <si>
    <t>Anyone traveling on college business</t>
  </si>
  <si>
    <t>Report non-reimbursable expenses  on page 2</t>
  </si>
  <si>
    <t>Page 1 -food, parking, mileage reimbursed to employee</t>
  </si>
  <si>
    <t>Page 2-hotel paid with college credit card</t>
  </si>
  <si>
    <t>Page 2-conference fee paid with college check</t>
  </si>
  <si>
    <t>Page 1 - mileage to and from Rolla</t>
  </si>
  <si>
    <t>Page 1- mileage to one day events</t>
  </si>
  <si>
    <t xml:space="preserve">Page 1- reimbursements for college expenses paid by the employee </t>
  </si>
  <si>
    <t>B.</t>
  </si>
  <si>
    <t>What expenses are reimbursable?</t>
  </si>
  <si>
    <t>Who needs to complete a travel report?</t>
  </si>
  <si>
    <t>See Board Policy 4.18</t>
  </si>
  <si>
    <t>https://www.eastcentral.edu/board-policies/4-18-expense-reimbursement-policy/</t>
  </si>
  <si>
    <t>* Must complete page 2 if trip involves multiple payment sources</t>
  </si>
  <si>
    <t>* Total amount from Page 2</t>
  </si>
  <si>
    <t>2.</t>
  </si>
  <si>
    <t>Total reimbursable expenses for this entry</t>
  </si>
  <si>
    <t>Reimbursable expenses (not mileage) =</t>
  </si>
  <si>
    <t>Report Non-Reimbursable Expenses Here - (Page 2 if also requesting reimbursement)</t>
  </si>
  <si>
    <t xml:space="preserve">College purchases are exempt from Missouri sales tax.  As a rule, the college does not reimburse sales tax. If needed, please obtain a sales tax exemption certificate from the Business Office. </t>
  </si>
  <si>
    <t>East Central College Reimbursable Expenses:</t>
  </si>
  <si>
    <t xml:space="preserve">Requests for reimbursement of expenses must be submitted on the appropriate Expense Reimbursement Form within 30 days of the expense or they will not be reimbursed. Transportation, lodging, and meeting/conference registration charges should be pre-paid using a college credit card whenever possible. </t>
  </si>
  <si>
    <t>The College will reimburse actual meal expenses for approved activities, with itemized receipts, as follows:</t>
  </si>
  <si>
    <t>Overnight Trips – For trips requiring overnight travel, reimbursement for actual meal expenses up to $48 per day with itemized receipts.  On the first day of travel, meals will be reimbursed with itemized receipts as follows:  up to $10 for breakfast if travel commences before 8 a.m., up to $14 for lunch if travel commences before 11 a.m., and up to $24 for dinner if travel commences by 5 p.m.   On the last day of travel, meals will be reimbursed with itemized receipts as follows:  up to $10 for breakfast if travel ends after 8 a.m., up to $14 for lunch if travel ends after 12:30 p.m., up to $24 for dinner if travel ends after 6:30 p.m.</t>
  </si>
  <si>
    <t>In cases where a meal or meals are provided as part of the conference or registration cost, the maximum daily reimbursement will be reduced as follows for the meals provided:  breakfast, $10; lunch $14; dinner, $24.</t>
  </si>
  <si>
    <t xml:space="preserve">Business Meals – Expenses for meals with a business purpose will be reimbursed in full if authorized by the employee’s administrator.  
These expenses must be supported with the names and positions of the employees and guests involved and a description of the purpose of the meeting. </t>
  </si>
  <si>
    <t xml:space="preserve">Required Meetings – When a College employee is required to attend a function where a meal must be purchased, the meal expense shall be reimbursed in full. </t>
  </si>
  <si>
    <t xml:space="preserve">All expenses should be submitted within 30 days of having been incurred. </t>
  </si>
  <si>
    <t>Reimburse-ment Amount            (one way)</t>
  </si>
  <si>
    <t>Reimburse-ment Amount           (round trip)</t>
  </si>
  <si>
    <t>Springfiled - OTC</t>
  </si>
  <si>
    <t xml:space="preserve">According to Expense Reimbursement Policy 4.18: </t>
  </si>
  <si>
    <t>When the employee's work-day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</si>
  <si>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Mileage expense for traveling to and from the employee's residence to the employee's assigned place of employment, whether at the main campus or at an extension center, shall not be reimbursed. When the employee's work 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r>
  </si>
  <si>
    <t>A reimbursable mileage guideline will be generated by the Office of Finance and Administration which delineates standard mileage from the College to sites commonly traveled to. (see chart below)  Mileage to sites not on the guide will be based on mileage provided via Map Quest or other web mapping service and documented with a printout of the web page.</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</si>
  <si>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</si>
  <si>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
    </r>
  </si>
  <si>
    <t>Meal Expenses</t>
  </si>
  <si>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</si>
  <si>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The employee’s supervisor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</si>
  <si>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t xml:space="preserve">Restaurants   15-20%;  Taxi/Rideshare   10%;  Airport Shuttle    $1 per bag.  </t>
  </si>
  <si>
    <t>If an employee desires to tip above the recommended guidelines, the additional amount will not be reimbursable from the College.</t>
  </si>
  <si>
    <r>
      <t xml:space="preserve">The recommended tipping guidelines </t>
    </r>
    <r>
      <rPr>
        <sz val="12"/>
        <color rgb="FF333333"/>
        <rFont val="Calibri"/>
        <family val="2"/>
      </rPr>
      <t>are as follows:      </t>
    </r>
  </si>
  <si>
    <t>PLEASE SEE INSTRUCTIONS BEFORE COMPLETING</t>
  </si>
  <si>
    <t>For a quick reference see the "Reimbursements &amp; Mileage Rates" tab on this spread sheet.</t>
  </si>
  <si>
    <t xml:space="preserve">Expense Claim and Travel Reporting Instructions </t>
  </si>
  <si>
    <t xml:space="preserve">C. </t>
  </si>
  <si>
    <t>How do I submit my Expense Reimbursement &amp; Travel Form?</t>
  </si>
  <si>
    <t>Submit the completed form(s) along with all necessary receipts  to your supervisor or</t>
  </si>
  <si>
    <t xml:space="preserve"> administrator for approval.</t>
  </si>
  <si>
    <t>After the form(s) have been approved, please forward to the Business Office.</t>
  </si>
  <si>
    <t>D.</t>
  </si>
  <si>
    <t>Who can I call for help?</t>
  </si>
  <si>
    <t>Lark Hoffman Ext 6705</t>
  </si>
  <si>
    <t>Annette Moore Ext 6704</t>
  </si>
  <si>
    <t>Enterprise Rental Process</t>
  </si>
  <si>
    <t>Online</t>
  </si>
  <si>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</si>
  <si>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</si>
  <si>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</si>
  <si>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</si>
  <si>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</si>
  <si>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</si>
  <si>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</si>
  <si>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</si>
  <si>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</si>
  <si>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</si>
  <si>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</si>
  <si>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</si>
  <si>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Van Rentals</t>
  </si>
  <si>
    <t xml:space="preserve">Government account representative: </t>
  </si>
  <si>
    <t>Area Manager:</t>
  </si>
  <si>
    <t>Local Branch Manager:</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</si>
  <si>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</si>
  <si>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</si>
  <si>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t xml:space="preserve">All 12 and 15 passenger van rentals are handled differently.  Call Amanda at 417-832-1494 for reservation.  You will need </t>
  </si>
  <si>
    <t>to provide the Corporate Account Number and Billing Number.</t>
  </si>
  <si>
    <t>If you have any questions concerning rentals through the website or phone, please feel free to reach out to:</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</si>
  <si>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</si>
  <si>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 xml:space="preserve">1.       Go to </t>
    </r>
    <r>
      <rPr>
        <u/>
        <sz val="11"/>
        <rFont val="Calibri"/>
        <family val="2"/>
        <scheme val="minor"/>
      </rPr>
      <t>www.enterprise.com</t>
    </r>
  </si>
  <si>
    <r>
      <t xml:space="preserve">unsure, please contact Melissa Popp, ext. 6703 or e-mail </t>
    </r>
    <r>
      <rPr>
        <u/>
        <sz val="11"/>
        <rFont val="Calibri"/>
        <family val="2"/>
        <scheme val="minor"/>
      </rPr>
      <t>Melissa.popp@eastcentral.edu</t>
    </r>
    <r>
      <rPr>
        <sz val="11"/>
        <rFont val="Calibri"/>
        <family val="2"/>
        <scheme val="minor"/>
      </rPr>
      <t xml:space="preserve">.    </t>
    </r>
  </si>
  <si>
    <r>
      <t xml:space="preserve">                                             Ross Deeken, direct line 417-693-3340 or e-mail </t>
    </r>
    <r>
      <rPr>
        <u/>
        <sz val="11"/>
        <rFont val="Calibri"/>
        <family val="2"/>
        <scheme val="minor"/>
      </rPr>
      <t>ross.deeken@ehi.com</t>
    </r>
  </si>
  <si>
    <r>
      <t xml:space="preserve">Glenn Self, III, direct line 304-541-5209 or e-mail </t>
    </r>
    <r>
      <rPr>
        <u/>
        <sz val="11"/>
        <rFont val="Calibri"/>
        <family val="2"/>
        <scheme val="minor"/>
      </rPr>
      <t>howard.g.self@ehi.com</t>
    </r>
  </si>
  <si>
    <r>
      <t xml:space="preserve">Josh Moore, 636-390-0051 or email </t>
    </r>
    <r>
      <rPr>
        <u/>
        <sz val="11"/>
        <rFont val="Calibri"/>
        <family val="2"/>
        <scheme val="minor"/>
      </rPr>
      <t>Joshua.m.moore@ehi.com</t>
    </r>
  </si>
  <si>
    <t xml:space="preserve">PLEASE REVIEW CHANGES MADE TO BOARD POLICY 4.18 </t>
  </si>
  <si>
    <r>
      <t xml:space="preserve">Description of expense                                                                                               </t>
    </r>
    <r>
      <rPr>
        <i/>
        <sz val="12"/>
        <color indexed="8"/>
        <rFont val="Calibri"/>
        <family val="2"/>
      </rPr>
      <t>(If mileage, please enter origination &amp; destination locations.)</t>
    </r>
  </si>
  <si>
    <t>Single-Day Trips – For single-day trips for meetings outside of the district/service region, reimbursement for actual meal expenses will be provided in the same manner used for the first day of travel on an overnight trip. If a mean is provided as part of the meeting, no reimbursement will be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</si>
</sst>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44" formatCode="_(&quot;$&quot;* #,##0.00_);_(&quot;$&quot;* \(#,##0.00\);_(&quot;$&quot;* &quot;-&quot;??_);_(@_)"/>
    <numFmt numFmtId="164" formatCode="&quot;$&quot;#,##0.00"/>
    <numFmt numFmtId="165" formatCode="m/d/yy;@"/>
  </numFmts>
  <fonts count="37" x14ac:knownFonts="1">
    <font>
      <sz val="11"/>
      <color theme="1"/>
      <name val="Calibri"/>
      <family val="2"/>
      <scheme val="minor"/>
    </font>
    <font>
      <sz val="12"/>
      <color indexed="8"/>
      <name val="Calibri"/>
      <family val="2"/>
    </font>
    <font>
      <b/>
      <sz val="12"/>
      <color indexed="8"/>
      <name val="Calibri"/>
      <family val="2"/>
    </font>
    <font>
      <sz val="10"/>
      <color indexed="8"/>
      <name val="Calibri"/>
      <family val="2"/>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8"/>
      <color theme="1"/>
      <name val="Calibri"/>
      <family val="2"/>
      <scheme val="minor"/>
    </font>
    <font>
      <b/>
      <sz val="20"/>
      <color theme="1"/>
      <name val="Calibri"/>
      <family val="2"/>
      <scheme val="minor"/>
    </font>
    <font>
      <sz val="11"/>
      <color theme="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sz val="12"/>
      <name val="Calibri"/>
      <family val="2"/>
      <scheme val="minor"/>
    </font>
    <font>
      <b/>
      <sz val="24"/>
      <color theme="1"/>
      <name val="Calibri"/>
      <family val="2"/>
      <scheme val="minor"/>
    </font>
    <font>
      <b/>
      <i/>
      <sz val="16"/>
      <color theme="1"/>
      <name val="Calibri"/>
      <family val="2"/>
      <scheme val="minor"/>
    </font>
    <font>
      <b/>
      <sz val="12"/>
      <name val="Calibri"/>
      <family val="2"/>
      <scheme val="minor"/>
    </font>
    <font>
      <sz val="12"/>
      <name val="Calibri"/>
      <family val="2"/>
    </font>
    <font>
      <sz val="16"/>
      <color theme="1"/>
      <name val="Calibri"/>
      <family val="2"/>
      <scheme val="minor"/>
    </font>
    <font>
      <b/>
      <sz val="16"/>
      <color theme="1"/>
      <name val="Calibri"/>
      <family val="2"/>
      <scheme val="minor"/>
    </font>
    <font>
      <u/>
      <sz val="11"/>
      <color theme="10"/>
      <name val="Calibri"/>
      <family val="2"/>
      <scheme val="minor"/>
    </font>
    <font>
      <sz val="12"/>
      <color rgb="FF333333"/>
      <name val="Calibri"/>
      <family val="2"/>
    </font>
    <font>
      <b/>
      <sz val="14"/>
      <color theme="1"/>
      <name val="Calibri"/>
      <family val="2"/>
      <scheme val="minor"/>
    </font>
    <font>
      <u/>
      <sz val="11"/>
      <color theme="1"/>
      <name val="Calibri"/>
      <family val="2"/>
      <scheme val="minor"/>
    </font>
    <font>
      <b/>
      <u/>
      <sz val="16"/>
      <color theme="1"/>
      <name val="Calibri"/>
      <family val="2"/>
      <scheme val="minor"/>
    </font>
    <font>
      <b/>
      <sz val="12"/>
      <color rgb="FF333333"/>
      <name val="Calibri"/>
      <family val="2"/>
    </font>
    <font>
      <sz val="11"/>
      <color theme="9" tint="-0.249977111117893"/>
      <name val="Calibri"/>
      <family val="2"/>
      <scheme val="minor"/>
    </font>
    <font>
      <b/>
      <u/>
      <sz val="11"/>
      <color theme="1"/>
      <name val="Calibri"/>
      <family val="2"/>
      <scheme val="minor"/>
    </font>
    <font>
      <b/>
      <u/>
      <sz val="12"/>
      <color theme="1"/>
      <name val="Calibri"/>
      <family val="2"/>
      <scheme val="minor"/>
    </font>
    <font>
      <sz val="7"/>
      <color theme="1"/>
      <name val="Times New Roman"/>
      <family val="1"/>
    </font>
    <font>
      <b/>
      <sz val="7"/>
      <color theme="1"/>
      <name val="Times New Roman"/>
      <family val="1"/>
    </font>
    <font>
      <sz val="11"/>
      <name val="Calibri"/>
      <family val="2"/>
      <scheme val="minor"/>
    </font>
    <font>
      <u/>
      <sz val="11"/>
      <name val="Calibri"/>
      <family val="2"/>
      <scheme val="minor"/>
    </font>
    <font>
      <sz val="16"/>
      <color rgb="FFFF0000"/>
      <name val="Calibri"/>
      <family val="2"/>
      <scheme val="minor"/>
    </font>
    <font>
      <b/>
      <sz val="22"/>
      <color theme="1"/>
      <name val="Calibri"/>
      <family val="2"/>
      <scheme val="minor"/>
    </font>
    <font>
      <i/>
      <sz val="12"/>
      <color indexed="8"/>
      <name val="Calibri"/>
      <family val="2"/>
    </font>
  </fonts>
  <fills count="12">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9CF2B9"/>
        <bgColor indexed="64"/>
      </patternFill>
    </fill>
    <fill>
      <patternFill patternType="solid">
        <fgColor rgb="FFFF0000"/>
        <bgColor indexed="64"/>
      </patternFill>
    </fill>
    <fill>
      <patternFill patternType="solid">
        <fgColor rgb="FFCCFFCC"/>
        <bgColor indexed="64"/>
      </patternFill>
    </fill>
    <fill>
      <patternFill patternType="solid">
        <fgColor theme="9" tint="0.59999389629810485"/>
        <bgColor indexed="64"/>
      </patternFill>
    </fill>
    <fill>
      <patternFill patternType="solid">
        <fgColor theme="5" tint="0.59999389629810485"/>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4" fontId="4" fillId="0" borderId="0" applyFont="0" applyFill="0" applyBorder="0" applyAlignment="0" applyProtection="0"/>
    <xf numFmtId="0" fontId="21" fillId="0" borderId="0" applyNumberFormat="0" applyFill="0" applyBorder="0" applyAlignment="0" applyProtection="0"/>
  </cellStyleXfs>
  <cellXfs count="198">
    <xf numFmtId="0" fontId="0" fillId="0" borderId="0" xfId="0"/>
    <xf numFmtId="0" fontId="7" fillId="0" borderId="0" xfId="0" applyFont="1"/>
    <xf numFmtId="0" fontId="0" fillId="0" borderId="1" xfId="0" applyBorder="1"/>
    <xf numFmtId="0" fontId="0" fillId="0" borderId="2" xfId="0" applyBorder="1"/>
    <xf numFmtId="0" fontId="5" fillId="0" borderId="0" xfId="0" applyFont="1"/>
    <xf numFmtId="14" fontId="0" fillId="0" borderId="1" xfId="0" applyNumberFormat="1" applyBorder="1"/>
    <xf numFmtId="0" fontId="0" fillId="0" borderId="0" xfId="0" quotePrefix="1"/>
    <xf numFmtId="0" fontId="0" fillId="0" borderId="0" xfId="0" applyFill="1"/>
    <xf numFmtId="0" fontId="8" fillId="0" borderId="0" xfId="0" applyFont="1" applyAlignment="1"/>
    <xf numFmtId="0" fontId="0" fillId="0" borderId="0" xfId="0" applyProtection="1"/>
    <xf numFmtId="0" fontId="5" fillId="0" borderId="0" xfId="0" applyFont="1" applyProtection="1"/>
    <xf numFmtId="44" fontId="0" fillId="0" borderId="0" xfId="0" applyNumberFormat="1" applyProtection="1"/>
    <xf numFmtId="44" fontId="0" fillId="0" borderId="0" xfId="0" applyNumberFormat="1" applyFill="1" applyProtection="1"/>
    <xf numFmtId="0" fontId="9" fillId="0" borderId="0" xfId="0" applyFont="1" applyAlignment="1" applyProtection="1">
      <alignment horizontal="left"/>
    </xf>
    <xf numFmtId="0" fontId="9" fillId="0" borderId="0" xfId="0" applyFont="1" applyAlignment="1" applyProtection="1">
      <alignment horizontal="center"/>
    </xf>
    <xf numFmtId="0" fontId="6" fillId="0" borderId="0" xfId="0" applyFont="1" applyAlignment="1" applyProtection="1">
      <alignment horizontal="center"/>
    </xf>
    <xf numFmtId="0" fontId="7" fillId="0" borderId="0" xfId="0" applyFont="1" applyAlignment="1" applyProtection="1">
      <alignment horizontal="left"/>
    </xf>
    <xf numFmtId="0" fontId="7" fillId="0" borderId="0" xfId="0" applyFont="1" applyAlignment="1" applyProtection="1">
      <alignment horizontal="center"/>
    </xf>
    <xf numFmtId="0" fontId="7" fillId="0" borderId="0" xfId="0" applyFont="1" applyAlignment="1" applyProtection="1"/>
    <xf numFmtId="0" fontId="0" fillId="0" borderId="0" xfId="0" applyAlignment="1" applyProtection="1"/>
    <xf numFmtId="0" fontId="0" fillId="0" borderId="0" xfId="0" applyAlignment="1" applyProtection="1">
      <alignment horizontal="center"/>
    </xf>
    <xf numFmtId="44" fontId="4" fillId="0" borderId="0" xfId="1" applyFont="1" applyAlignment="1" applyProtection="1">
      <alignment horizontal="center"/>
    </xf>
    <xf numFmtId="0" fontId="10" fillId="2" borderId="0" xfId="0" applyFont="1" applyFill="1" applyProtection="1"/>
    <xf numFmtId="0" fontId="11" fillId="2" borderId="5" xfId="0" applyFont="1" applyFill="1" applyBorder="1" applyAlignment="1" applyProtection="1">
      <alignment horizontal="center" wrapText="1"/>
    </xf>
    <xf numFmtId="0" fontId="11" fillId="2" borderId="4" xfId="1" applyNumberFormat="1" applyFont="1" applyFill="1" applyBorder="1" applyAlignment="1" applyProtection="1">
      <alignment horizontal="center" wrapText="1"/>
    </xf>
    <xf numFmtId="0" fontId="11" fillId="2" borderId="6" xfId="1" applyNumberFormat="1" applyFont="1" applyFill="1" applyBorder="1" applyAlignment="1" applyProtection="1">
      <alignment horizontal="center" wrapText="1"/>
    </xf>
    <xf numFmtId="0" fontId="0" fillId="4" borderId="15" xfId="0" applyFill="1" applyBorder="1" applyAlignment="1" applyProtection="1">
      <alignment wrapText="1"/>
    </xf>
    <xf numFmtId="0" fontId="0" fillId="4" borderId="16" xfId="0" applyNumberFormat="1" applyFill="1" applyBorder="1" applyAlignment="1" applyProtection="1">
      <alignment horizontal="center"/>
    </xf>
    <xf numFmtId="7" fontId="4" fillId="4" borderId="17" xfId="1" applyNumberFormat="1" applyFont="1" applyFill="1" applyBorder="1" applyAlignment="1" applyProtection="1">
      <alignment horizontal="center"/>
    </xf>
    <xf numFmtId="7" fontId="0" fillId="4" borderId="15" xfId="0" applyNumberFormat="1" applyFill="1" applyBorder="1" applyAlignment="1" applyProtection="1">
      <alignment horizontal="center"/>
    </xf>
    <xf numFmtId="0" fontId="0" fillId="4" borderId="17" xfId="0" applyFill="1" applyBorder="1" applyAlignment="1" applyProtection="1">
      <alignment wrapText="1"/>
    </xf>
    <xf numFmtId="0" fontId="0" fillId="4" borderId="8" xfId="0" applyFill="1" applyBorder="1" applyAlignment="1" applyProtection="1">
      <alignment wrapText="1"/>
    </xf>
    <xf numFmtId="0" fontId="0" fillId="4" borderId="9" xfId="0" applyNumberFormat="1" applyFill="1" applyBorder="1" applyAlignment="1" applyProtection="1">
      <alignment horizontal="center"/>
    </xf>
    <xf numFmtId="7" fontId="4" fillId="4" borderId="8" xfId="1" applyNumberFormat="1" applyFont="1" applyFill="1" applyBorder="1" applyAlignment="1" applyProtection="1">
      <alignment horizontal="center"/>
    </xf>
    <xf numFmtId="7" fontId="0" fillId="4" borderId="8" xfId="0" applyNumberFormat="1" applyFill="1" applyBorder="1" applyAlignment="1" applyProtection="1">
      <alignment horizontal="center"/>
    </xf>
    <xf numFmtId="0" fontId="0" fillId="4" borderId="12" xfId="0" applyFill="1" applyBorder="1" applyAlignment="1" applyProtection="1">
      <alignment wrapText="1"/>
    </xf>
    <xf numFmtId="0" fontId="0" fillId="4" borderId="13" xfId="0" applyNumberFormat="1" applyFill="1" applyBorder="1" applyAlignment="1" applyProtection="1">
      <alignment horizontal="center"/>
    </xf>
    <xf numFmtId="7" fontId="4" fillId="4" borderId="12" xfId="1" applyNumberFormat="1" applyFont="1" applyFill="1" applyBorder="1" applyAlignment="1" applyProtection="1">
      <alignment horizontal="center"/>
    </xf>
    <xf numFmtId="7" fontId="0" fillId="4" borderId="12" xfId="0" applyNumberFormat="1" applyFill="1" applyBorder="1" applyAlignment="1" applyProtection="1">
      <alignment horizontal="center"/>
    </xf>
    <xf numFmtId="0" fontId="0" fillId="5" borderId="15" xfId="0" applyFill="1" applyBorder="1" applyAlignment="1" applyProtection="1">
      <alignment wrapText="1"/>
    </xf>
    <xf numFmtId="0" fontId="0" fillId="5" borderId="18" xfId="0" applyFont="1" applyFill="1" applyBorder="1" applyAlignment="1" applyProtection="1">
      <alignment wrapText="1"/>
    </xf>
    <xf numFmtId="0" fontId="4" fillId="5" borderId="19" xfId="1" applyNumberFormat="1" applyFont="1" applyFill="1" applyBorder="1" applyAlignment="1" applyProtection="1">
      <alignment horizontal="center"/>
    </xf>
    <xf numFmtId="164" fontId="0" fillId="5" borderId="19" xfId="0" applyNumberFormat="1" applyFill="1" applyBorder="1" applyAlignment="1" applyProtection="1">
      <alignment horizontal="center"/>
    </xf>
    <xf numFmtId="0" fontId="0" fillId="5" borderId="17" xfId="0" applyFill="1" applyBorder="1" applyAlignment="1" applyProtection="1">
      <alignment wrapText="1"/>
    </xf>
    <xf numFmtId="0" fontId="0" fillId="5" borderId="9" xfId="0" applyFont="1" applyFill="1" applyBorder="1" applyAlignment="1" applyProtection="1">
      <alignment wrapText="1"/>
    </xf>
    <xf numFmtId="0" fontId="4" fillId="5" borderId="8" xfId="1" applyNumberFormat="1" applyFont="1" applyFill="1" applyBorder="1" applyAlignment="1" applyProtection="1">
      <alignment horizontal="center"/>
    </xf>
    <xf numFmtId="164" fontId="0" fillId="5" borderId="8" xfId="0" applyNumberFormat="1" applyFill="1" applyBorder="1" applyAlignment="1" applyProtection="1">
      <alignment horizontal="center"/>
    </xf>
    <xf numFmtId="0" fontId="0" fillId="5" borderId="12" xfId="0" applyFill="1" applyBorder="1" applyAlignment="1" applyProtection="1">
      <alignment wrapText="1"/>
    </xf>
    <xf numFmtId="0" fontId="0" fillId="5" borderId="0" xfId="0" applyFont="1" applyFill="1" applyAlignment="1" applyProtection="1">
      <alignment wrapText="1"/>
    </xf>
    <xf numFmtId="0" fontId="4" fillId="5" borderId="12" xfId="1" applyNumberFormat="1" applyFont="1" applyFill="1" applyBorder="1" applyAlignment="1" applyProtection="1">
      <alignment horizontal="center"/>
    </xf>
    <xf numFmtId="164" fontId="0" fillId="5" borderId="12" xfId="0" applyNumberFormat="1" applyFill="1" applyBorder="1" applyAlignment="1" applyProtection="1">
      <alignment horizontal="center"/>
    </xf>
    <xf numFmtId="0" fontId="0" fillId="6" borderId="15" xfId="0" applyFill="1" applyBorder="1" applyProtection="1"/>
    <xf numFmtId="0" fontId="0" fillId="6" borderId="18" xfId="0" applyFont="1" applyFill="1" applyBorder="1" applyAlignment="1" applyProtection="1">
      <alignment wrapText="1"/>
    </xf>
    <xf numFmtId="0" fontId="0" fillId="6" borderId="19" xfId="0" applyFont="1" applyFill="1" applyBorder="1" applyAlignment="1" applyProtection="1">
      <alignment horizontal="center"/>
    </xf>
    <xf numFmtId="164" fontId="0" fillId="6" borderId="19" xfId="0" applyNumberFormat="1" applyFill="1" applyBorder="1" applyAlignment="1" applyProtection="1">
      <alignment horizontal="center"/>
    </xf>
    <xf numFmtId="0" fontId="0" fillId="6" borderId="17" xfId="0" applyFill="1" applyBorder="1" applyProtection="1"/>
    <xf numFmtId="0" fontId="0" fillId="6" borderId="9" xfId="0" applyFont="1" applyFill="1" applyBorder="1" applyAlignment="1" applyProtection="1">
      <alignment wrapText="1"/>
    </xf>
    <xf numFmtId="0" fontId="0" fillId="6" borderId="8" xfId="0" applyFont="1" applyFill="1" applyBorder="1" applyAlignment="1" applyProtection="1">
      <alignment horizontal="center"/>
    </xf>
    <xf numFmtId="164" fontId="0" fillId="6" borderId="8" xfId="0" applyNumberFormat="1" applyFill="1" applyBorder="1" applyAlignment="1" applyProtection="1">
      <alignment horizontal="center"/>
    </xf>
    <xf numFmtId="0" fontId="0" fillId="6" borderId="12" xfId="0" applyFill="1" applyBorder="1" applyProtection="1"/>
    <xf numFmtId="0" fontId="0" fillId="6" borderId="13" xfId="0" applyFont="1" applyFill="1" applyBorder="1" applyAlignment="1" applyProtection="1">
      <alignment wrapText="1"/>
    </xf>
    <xf numFmtId="0" fontId="0" fillId="6" borderId="12" xfId="0" applyFont="1" applyFill="1" applyBorder="1" applyAlignment="1" applyProtection="1">
      <alignment horizontal="center"/>
    </xf>
    <xf numFmtId="164" fontId="0" fillId="6" borderId="12" xfId="0" applyNumberFormat="1" applyFill="1" applyBorder="1" applyAlignment="1" applyProtection="1">
      <alignment horizontal="center"/>
    </xf>
    <xf numFmtId="0" fontId="12" fillId="0" borderId="0" xfId="0" applyFont="1" applyAlignment="1" applyProtection="1">
      <alignment vertical="center"/>
    </xf>
    <xf numFmtId="0" fontId="13" fillId="0" borderId="0" xfId="0" applyFont="1" applyAlignment="1" applyProtection="1">
      <alignment horizontal="center"/>
    </xf>
    <xf numFmtId="44" fontId="13" fillId="0" borderId="0" xfId="1" applyFont="1" applyAlignment="1" applyProtection="1">
      <alignment horizontal="center" wrapText="1"/>
    </xf>
    <xf numFmtId="0" fontId="13" fillId="0" borderId="0" xfId="0" applyFont="1" applyProtection="1"/>
    <xf numFmtId="0" fontId="0" fillId="0" borderId="0" xfId="0" applyFont="1" applyAlignment="1" applyProtection="1">
      <alignment wrapText="1"/>
    </xf>
    <xf numFmtId="0" fontId="0" fillId="0" borderId="0" xfId="0" applyFont="1" applyAlignment="1" applyProtection="1">
      <alignment horizontal="center"/>
    </xf>
    <xf numFmtId="44" fontId="4" fillId="0" borderId="0" xfId="1" applyFont="1" applyAlignment="1" applyProtection="1">
      <alignment horizontal="center" wrapText="1"/>
    </xf>
    <xf numFmtId="0" fontId="0" fillId="0" borderId="0" xfId="0" applyFont="1" applyProtection="1"/>
    <xf numFmtId="0" fontId="6" fillId="0" borderId="0" xfId="0" applyFont="1" applyFill="1" applyAlignment="1">
      <alignment horizontal="right"/>
    </xf>
    <xf numFmtId="0" fontId="0" fillId="0" borderId="0" xfId="0" applyFont="1"/>
    <xf numFmtId="44" fontId="0" fillId="0" borderId="12" xfId="0" applyNumberFormat="1" applyFill="1" applyBorder="1" applyProtection="1">
      <protection locked="0"/>
    </xf>
    <xf numFmtId="0" fontId="0" fillId="0" borderId="12" xfId="0" applyFill="1" applyBorder="1" applyAlignment="1" applyProtection="1">
      <alignment horizontal="center"/>
      <protection locked="0"/>
    </xf>
    <xf numFmtId="0" fontId="0" fillId="0" borderId="12" xfId="0" applyFill="1" applyBorder="1" applyProtection="1">
      <protection locked="0"/>
    </xf>
    <xf numFmtId="44" fontId="0" fillId="0" borderId="8" xfId="0" applyNumberFormat="1" applyFill="1" applyBorder="1" applyProtection="1">
      <protection locked="0"/>
    </xf>
    <xf numFmtId="0" fontId="0" fillId="0" borderId="8" xfId="0" applyFill="1" applyBorder="1" applyAlignment="1" applyProtection="1">
      <alignment horizontal="center"/>
      <protection locked="0"/>
    </xf>
    <xf numFmtId="0" fontId="0" fillId="0" borderId="8" xfId="0" applyFill="1" applyBorder="1" applyProtection="1">
      <protection locked="0"/>
    </xf>
    <xf numFmtId="14" fontId="0" fillId="0" borderId="8" xfId="0" applyNumberFormat="1" applyFill="1" applyBorder="1" applyProtection="1">
      <protection locked="0"/>
    </xf>
    <xf numFmtId="44" fontId="0" fillId="0" borderId="7" xfId="0" applyNumberFormat="1" applyFill="1" applyBorder="1" applyProtection="1">
      <protection locked="0"/>
    </xf>
    <xf numFmtId="0" fontId="0" fillId="0" borderId="7" xfId="0" applyFill="1" applyBorder="1" applyAlignment="1" applyProtection="1">
      <alignment horizontal="center"/>
      <protection locked="0"/>
    </xf>
    <xf numFmtId="14" fontId="0" fillId="0" borderId="7" xfId="0" applyNumberFormat="1" applyFill="1" applyBorder="1" applyProtection="1">
      <protection locked="0"/>
    </xf>
    <xf numFmtId="0" fontId="6" fillId="3" borderId="4" xfId="0" applyFont="1" applyFill="1" applyBorder="1" applyAlignment="1">
      <alignment horizontal="center"/>
    </xf>
    <xf numFmtId="0" fontId="6" fillId="3" borderId="4" xfId="0" applyFont="1" applyFill="1" applyBorder="1" applyAlignment="1">
      <alignment horizontal="center" wrapText="1"/>
    </xf>
    <xf numFmtId="0" fontId="6" fillId="3" borderId="2" xfId="0" applyFont="1" applyFill="1" applyBorder="1" applyAlignment="1">
      <alignment horizontal="center" wrapText="1"/>
    </xf>
    <xf numFmtId="0" fontId="5" fillId="3" borderId="4" xfId="0" applyFont="1" applyFill="1" applyBorder="1" applyAlignment="1">
      <alignment horizontal="center" wrapText="1"/>
    </xf>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0" xfId="0" applyFont="1" applyFill="1" applyAlignment="1">
      <alignment horizontal="right"/>
    </xf>
    <xf numFmtId="0" fontId="0" fillId="0" borderId="0" xfId="0" applyBorder="1"/>
    <xf numFmtId="44" fontId="0" fillId="7" borderId="7" xfId="0" applyNumberFormat="1" applyFill="1" applyBorder="1"/>
    <xf numFmtId="44" fontId="0" fillId="7" borderId="20" xfId="0" applyNumberFormat="1" applyFill="1" applyBorder="1"/>
    <xf numFmtId="44" fontId="0" fillId="0" borderId="0" xfId="0" applyNumberFormat="1" applyFill="1" applyProtection="1">
      <protection locked="0"/>
    </xf>
    <xf numFmtId="44" fontId="0" fillId="0" borderId="19" xfId="0" applyNumberFormat="1" applyFill="1" applyBorder="1" applyProtection="1">
      <protection locked="0"/>
    </xf>
    <xf numFmtId="0" fontId="14" fillId="0" borderId="0" xfId="0" applyFont="1" applyFill="1" applyBorder="1" applyAlignment="1">
      <alignment horizontal="left" vertical="center" wrapText="1"/>
    </xf>
    <xf numFmtId="0" fontId="7" fillId="0" borderId="0" xfId="0" applyFont="1" applyAlignment="1">
      <alignment horizontal="right"/>
    </xf>
    <xf numFmtId="44" fontId="7" fillId="0" borderId="0" xfId="0" applyNumberFormat="1" applyFont="1" applyProtection="1"/>
    <xf numFmtId="44" fontId="0" fillId="7" borderId="0" xfId="0" applyNumberFormat="1" applyFill="1" applyProtection="1"/>
    <xf numFmtId="0" fontId="5" fillId="8" borderId="4" xfId="0" applyFont="1" applyFill="1" applyBorder="1" applyAlignment="1">
      <alignment horizontal="center" wrapText="1"/>
    </xf>
    <xf numFmtId="44" fontId="0" fillId="8" borderId="3" xfId="0" applyNumberFormat="1" applyFill="1" applyBorder="1" applyAlignment="1" applyProtection="1">
      <alignment horizontal="center"/>
      <protection locked="0"/>
    </xf>
    <xf numFmtId="0" fontId="0" fillId="9" borderId="0" xfId="0" applyFill="1"/>
    <xf numFmtId="0" fontId="5" fillId="9" borderId="0" xfId="0" applyFont="1" applyFill="1" applyAlignment="1">
      <alignment horizontal="right"/>
    </xf>
    <xf numFmtId="44" fontId="0" fillId="8" borderId="20" xfId="0" applyNumberFormat="1" applyFill="1" applyBorder="1" applyAlignment="1" applyProtection="1">
      <alignment horizontal="center"/>
      <protection locked="0"/>
    </xf>
    <xf numFmtId="2" fontId="0" fillId="0" borderId="1" xfId="0" applyNumberFormat="1" applyBorder="1"/>
    <xf numFmtId="2" fontId="0" fillId="0" borderId="0" xfId="0" applyNumberFormat="1" applyBorder="1"/>
    <xf numFmtId="0" fontId="2" fillId="3" borderId="4" xfId="0" applyFont="1" applyFill="1" applyBorder="1" applyAlignment="1">
      <alignment horizontal="center" wrapText="1"/>
    </xf>
    <xf numFmtId="165" fontId="0" fillId="0" borderId="3" xfId="0" applyNumberFormat="1" applyFill="1" applyBorder="1" applyAlignment="1" applyProtection="1">
      <alignment horizontal="center"/>
      <protection locked="0"/>
    </xf>
    <xf numFmtId="165" fontId="0" fillId="0" borderId="23" xfId="0" applyNumberFormat="1"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17" fillId="3" borderId="4" xfId="0" applyFont="1" applyFill="1" applyBorder="1" applyAlignment="1">
      <alignment horizontal="center" wrapText="1"/>
    </xf>
    <xf numFmtId="44" fontId="10" fillId="3" borderId="0" xfId="0" applyNumberFormat="1" applyFont="1" applyFill="1" applyProtection="1"/>
    <xf numFmtId="0" fontId="7" fillId="0" borderId="0" xfId="0" applyFont="1" applyAlignment="1"/>
    <xf numFmtId="0" fontId="19" fillId="0" borderId="0" xfId="0" applyFont="1"/>
    <xf numFmtId="0" fontId="0" fillId="0" borderId="0" xfId="0" quotePrefix="1" applyFont="1"/>
    <xf numFmtId="0" fontId="0" fillId="0" borderId="0" xfId="0" applyAlignment="1">
      <alignment horizontal="centerContinuous"/>
    </xf>
    <xf numFmtId="0" fontId="20" fillId="0" borderId="0" xfId="0" applyFont="1" applyAlignment="1">
      <alignment horizontal="centerContinuous"/>
    </xf>
    <xf numFmtId="0" fontId="21" fillId="0" borderId="0" xfId="2"/>
    <xf numFmtId="0" fontId="7" fillId="0" borderId="0" xfId="0" quotePrefix="1" applyFont="1"/>
    <xf numFmtId="0" fontId="5" fillId="0" borderId="0" xfId="0" applyFont="1" applyAlignment="1" applyProtection="1">
      <alignment horizontal="left" wrapText="1"/>
    </xf>
    <xf numFmtId="0" fontId="22" fillId="0" borderId="0" xfId="0" applyFont="1"/>
    <xf numFmtId="0" fontId="23" fillId="0" borderId="0" xfId="0" applyFont="1" applyProtection="1"/>
    <xf numFmtId="0" fontId="25" fillId="0" borderId="0" xfId="0" applyFont="1" applyProtection="1"/>
    <xf numFmtId="0" fontId="19" fillId="0" borderId="0" xfId="0" applyFont="1" applyProtection="1"/>
    <xf numFmtId="0" fontId="6" fillId="0" borderId="0" xfId="0" applyFont="1" applyAlignment="1" applyProtection="1">
      <alignment horizontal="left" wrapText="1"/>
    </xf>
    <xf numFmtId="0" fontId="26" fillId="0" borderId="0" xfId="0" applyFont="1"/>
    <xf numFmtId="0" fontId="6" fillId="0" borderId="0" xfId="0" applyFont="1" applyProtection="1"/>
    <xf numFmtId="0" fontId="23" fillId="0" borderId="0" xfId="0" applyFont="1"/>
    <xf numFmtId="0" fontId="27" fillId="0" borderId="0" xfId="0" applyFont="1"/>
    <xf numFmtId="0" fontId="20" fillId="0" borderId="0" xfId="0" applyFont="1"/>
    <xf numFmtId="0" fontId="0" fillId="0" borderId="0" xfId="0" applyAlignment="1">
      <alignment vertical="center"/>
    </xf>
    <xf numFmtId="0" fontId="28" fillId="0" borderId="0" xfId="0" applyFont="1" applyAlignment="1">
      <alignment vertical="center"/>
    </xf>
    <xf numFmtId="0" fontId="0" fillId="0" borderId="0" xfId="0" applyAlignment="1">
      <alignment horizontal="left" vertical="center" indent="5"/>
    </xf>
    <xf numFmtId="0" fontId="7" fillId="0" borderId="0" xfId="0" applyFont="1" applyAlignment="1">
      <alignment horizontal="left" vertical="center" indent="5"/>
    </xf>
    <xf numFmtId="0" fontId="0" fillId="0" borderId="0" xfId="0" applyAlignment="1">
      <alignment horizontal="left" vertical="center" indent="10"/>
    </xf>
    <xf numFmtId="0" fontId="24" fillId="0" borderId="0" xfId="0" applyFont="1" applyAlignment="1">
      <alignment vertical="center"/>
    </xf>
    <xf numFmtId="0" fontId="29" fillId="0" borderId="0" xfId="0" applyFont="1" applyAlignment="1">
      <alignment horizontal="centerContinuous" vertical="center"/>
    </xf>
    <xf numFmtId="0" fontId="32" fillId="0" borderId="0" xfId="2" applyFont="1"/>
    <xf numFmtId="0" fontId="32" fillId="0" borderId="0" xfId="0" applyFont="1"/>
    <xf numFmtId="0" fontId="32" fillId="0" borderId="0" xfId="2" applyFont="1" applyAlignment="1">
      <alignment horizontal="left" vertical="center" indent="5"/>
    </xf>
    <xf numFmtId="0" fontId="33" fillId="0" borderId="0" xfId="0" applyFont="1"/>
    <xf numFmtId="0" fontId="32" fillId="0" borderId="0" xfId="2" applyFont="1" applyAlignment="1">
      <alignment vertical="center"/>
    </xf>
    <xf numFmtId="0" fontId="32" fillId="0" borderId="0" xfId="2" applyFont="1" applyBorder="1" applyAlignment="1">
      <alignment vertical="center"/>
    </xf>
    <xf numFmtId="0" fontId="34" fillId="0" borderId="0" xfId="0" applyFont="1"/>
    <xf numFmtId="0" fontId="0" fillId="0" borderId="3" xfId="0" applyFill="1" applyBorder="1" applyAlignment="1" applyProtection="1">
      <alignment horizontal="left" wrapText="1"/>
      <protection locked="0"/>
    </xf>
    <xf numFmtId="0" fontId="0" fillId="0" borderId="11" xfId="0" applyFill="1" applyBorder="1" applyAlignment="1" applyProtection="1">
      <alignment horizontal="left" wrapText="1"/>
      <protection locked="0"/>
    </xf>
    <xf numFmtId="0" fontId="0" fillId="0" borderId="18" xfId="0" applyFill="1" applyBorder="1" applyAlignment="1" applyProtection="1">
      <alignment wrapText="1"/>
      <protection locked="0"/>
    </xf>
    <xf numFmtId="0" fontId="0" fillId="0" borderId="9" xfId="0" applyFill="1" applyBorder="1" applyAlignment="1" applyProtection="1">
      <alignment vertical="top" wrapText="1"/>
      <protection locked="0"/>
    </xf>
    <xf numFmtId="0" fontId="0" fillId="0" borderId="9" xfId="0" applyFill="1" applyBorder="1" applyAlignment="1" applyProtection="1">
      <alignment wrapText="1"/>
      <protection locked="0"/>
    </xf>
    <xf numFmtId="0" fontId="0" fillId="0" borderId="22" xfId="0" applyFill="1" applyBorder="1" applyAlignment="1" applyProtection="1">
      <alignment wrapText="1"/>
      <protection locked="0"/>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0" borderId="0" xfId="0" applyFont="1" applyAlignment="1">
      <alignment vertical="center"/>
    </xf>
    <xf numFmtId="0" fontId="2" fillId="3" borderId="4" xfId="0" applyFont="1" applyFill="1" applyBorder="1" applyAlignment="1">
      <alignment horizontal="center" vertical="center" wrapText="1"/>
    </xf>
    <xf numFmtId="0" fontId="27" fillId="0" borderId="0" xfId="0" applyFont="1" applyAlignment="1">
      <alignment horizontal="center"/>
    </xf>
    <xf numFmtId="0" fontId="35" fillId="0" borderId="0" xfId="0" applyFont="1" applyAlignment="1">
      <alignment horizontal="center"/>
    </xf>
    <xf numFmtId="0" fontId="7" fillId="0" borderId="3" xfId="0" applyFont="1" applyBorder="1" applyAlignment="1">
      <alignment horizontal="center"/>
    </xf>
    <xf numFmtId="0" fontId="14" fillId="11" borderId="24" xfId="0" applyFont="1" applyFill="1" applyBorder="1" applyAlignment="1">
      <alignment horizontal="left" vertical="center" wrapText="1"/>
    </xf>
    <xf numFmtId="0" fontId="14" fillId="11" borderId="25" xfId="0" applyFont="1" applyFill="1" applyBorder="1" applyAlignment="1">
      <alignment horizontal="left" vertical="center" wrapText="1"/>
    </xf>
    <xf numFmtId="0" fontId="14" fillId="11" borderId="26" xfId="0" applyFont="1" applyFill="1" applyBorder="1" applyAlignment="1">
      <alignment horizontal="left" vertical="center" wrapText="1"/>
    </xf>
    <xf numFmtId="0" fontId="14" fillId="11" borderId="16" xfId="0" applyFont="1" applyFill="1" applyBorder="1" applyAlignment="1">
      <alignment horizontal="left" vertical="center" wrapText="1"/>
    </xf>
    <xf numFmtId="0" fontId="14" fillId="11" borderId="0" xfId="0" applyFont="1" applyFill="1" applyBorder="1" applyAlignment="1">
      <alignment horizontal="left" vertical="center" wrapText="1"/>
    </xf>
    <xf numFmtId="0" fontId="14" fillId="11" borderId="27" xfId="0" applyFont="1" applyFill="1" applyBorder="1" applyAlignment="1">
      <alignment horizontal="left" vertical="center" wrapText="1"/>
    </xf>
    <xf numFmtId="0" fontId="14" fillId="11" borderId="13" xfId="0" applyFont="1" applyFill="1" applyBorder="1" applyAlignment="1">
      <alignment horizontal="left" vertical="center" wrapText="1"/>
    </xf>
    <xf numFmtId="0" fontId="14" fillId="11" borderId="1" xfId="0" applyFont="1" applyFill="1" applyBorder="1" applyAlignment="1">
      <alignment horizontal="left" vertical="center" wrapText="1"/>
    </xf>
    <xf numFmtId="0" fontId="14" fillId="11" borderId="14" xfId="0" applyFont="1" applyFill="1" applyBorder="1" applyAlignment="1">
      <alignment horizontal="left" vertical="center" wrapText="1"/>
    </xf>
    <xf numFmtId="0" fontId="16" fillId="0" borderId="0" xfId="0" applyFont="1" applyAlignment="1">
      <alignment horizontal="center"/>
    </xf>
    <xf numFmtId="14" fontId="0" fillId="0" borderId="3" xfId="0" applyNumberFormat="1" applyFill="1" applyBorder="1" applyAlignment="1" applyProtection="1">
      <alignment horizontal="left"/>
      <protection locked="0"/>
    </xf>
    <xf numFmtId="0" fontId="0" fillId="0" borderId="11" xfId="0" applyFill="1" applyBorder="1" applyAlignment="1" applyProtection="1">
      <alignment horizontal="left"/>
      <protection locked="0"/>
    </xf>
    <xf numFmtId="0" fontId="0" fillId="0" borderId="3" xfId="0" applyFill="1" applyBorder="1" applyAlignment="1" applyProtection="1">
      <alignment horizontal="left" wrapText="1"/>
      <protection locked="0"/>
    </xf>
    <xf numFmtId="0" fontId="15" fillId="0" borderId="0" xfId="0" applyFont="1" applyAlignment="1">
      <alignment horizontal="center"/>
    </xf>
    <xf numFmtId="0" fontId="0" fillId="0" borderId="11" xfId="0" applyFill="1" applyBorder="1" applyAlignment="1" applyProtection="1">
      <alignment horizontal="left" wrapText="1"/>
      <protection locked="0"/>
    </xf>
    <xf numFmtId="0" fontId="0" fillId="0" borderId="9" xfId="0" applyFill="1" applyBorder="1" applyAlignment="1" applyProtection="1">
      <alignment horizontal="left" wrapText="1"/>
      <protection locked="0"/>
    </xf>
    <xf numFmtId="0" fontId="0" fillId="0" borderId="10" xfId="0" applyFill="1" applyBorder="1" applyAlignment="1" applyProtection="1">
      <alignment horizontal="left" wrapText="1"/>
      <protection locked="0"/>
    </xf>
    <xf numFmtId="0" fontId="0" fillId="0" borderId="22" xfId="0"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1" fillId="3" borderId="5" xfId="0" applyFont="1" applyFill="1" applyBorder="1" applyAlignment="1">
      <alignment horizontal="center" wrapText="1"/>
    </xf>
    <xf numFmtId="0" fontId="5" fillId="3" borderId="6" xfId="0" applyFont="1" applyFill="1" applyBorder="1" applyAlignment="1">
      <alignment horizontal="center" wrapText="1"/>
    </xf>
    <xf numFmtId="0" fontId="0" fillId="0" borderId="18" xfId="0" applyFill="1" applyBorder="1" applyAlignment="1" applyProtection="1">
      <alignment horizontal="left" wrapText="1"/>
      <protection locked="0"/>
    </xf>
    <xf numFmtId="0" fontId="0" fillId="0" borderId="21" xfId="0" applyFill="1" applyBorder="1" applyAlignment="1" applyProtection="1">
      <alignment horizontal="left" wrapText="1"/>
      <protection locked="0"/>
    </xf>
    <xf numFmtId="0" fontId="14" fillId="10" borderId="24" xfId="0" applyFont="1" applyFill="1" applyBorder="1" applyAlignment="1">
      <alignment horizontal="left" vertical="center" wrapText="1"/>
    </xf>
    <xf numFmtId="0" fontId="14" fillId="10" borderId="25" xfId="0" applyFont="1" applyFill="1" applyBorder="1" applyAlignment="1">
      <alignment horizontal="left" vertical="center" wrapText="1"/>
    </xf>
    <xf numFmtId="0" fontId="14" fillId="10" borderId="26" xfId="0" applyFont="1" applyFill="1" applyBorder="1" applyAlignment="1">
      <alignment horizontal="left" vertical="center" wrapText="1"/>
    </xf>
    <xf numFmtId="0" fontId="14" fillId="10" borderId="16" xfId="0" applyFont="1" applyFill="1" applyBorder="1" applyAlignment="1">
      <alignment horizontal="left" vertical="center" wrapText="1"/>
    </xf>
    <xf numFmtId="0" fontId="14" fillId="10" borderId="0" xfId="0" applyFont="1" applyFill="1" applyBorder="1" applyAlignment="1">
      <alignment horizontal="left" vertical="center" wrapText="1"/>
    </xf>
    <xf numFmtId="0" fontId="14" fillId="10" borderId="27"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14" fillId="10" borderId="1" xfId="0" applyFont="1" applyFill="1" applyBorder="1" applyAlignment="1">
      <alignment horizontal="left" vertical="center" wrapText="1"/>
    </xf>
    <xf numFmtId="0" fontId="14" fillId="10" borderId="14" xfId="0" applyFont="1" applyFill="1" applyBorder="1" applyAlignment="1">
      <alignment horizontal="left" vertical="center" wrapText="1"/>
    </xf>
    <xf numFmtId="0" fontId="5" fillId="3" borderId="5" xfId="0" applyFont="1" applyFill="1" applyBorder="1" applyAlignment="1">
      <alignment horizontal="center" wrapText="1"/>
    </xf>
    <xf numFmtId="0" fontId="5" fillId="0" borderId="0" xfId="0" applyFont="1" applyAlignment="1" applyProtection="1">
      <alignment horizontal="left" wrapText="1"/>
    </xf>
    <xf numFmtId="0" fontId="24" fillId="0" borderId="0" xfId="0" applyFont="1" applyAlignment="1" applyProtection="1">
      <alignment horizontal="left" wrapText="1"/>
    </xf>
    <xf numFmtId="0" fontId="0" fillId="0" borderId="0" xfId="0" applyFont="1" applyAlignment="1" applyProtection="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185738</xdr:colOff>
      <xdr:row>0</xdr:row>
      <xdr:rowOff>80963</xdr:rowOff>
    </xdr:from>
    <xdr:to>
      <xdr:col>1</xdr:col>
      <xdr:colOff>1004888</xdr:colOff>
      <xdr:row>2</xdr:row>
      <xdr:rowOff>128588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8" y="80963"/>
          <a:ext cx="2759869" cy="642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1009650</xdr:colOff>
      <xdr:row>3</xdr:row>
      <xdr:rowOff>104775</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905125" cy="781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2</xdr:col>
      <xdr:colOff>969645</xdr:colOff>
      <xdr:row>1</xdr:row>
      <xdr:rowOff>247650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2985135" cy="641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astcentral.edu/board-policies/4-18-expense-reimbursement-polic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ross.deeken@ehi.com"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 Id="rId6" Type="http://schemas.openxmlformats.org/officeDocument/2006/relationships/hyperlink" Target="mailto:Melissa.popp@eastcentral.edu" TargetMode="External"/><Relationship Id="rId5" Type="http://schemas.openxmlformats.org/officeDocument/2006/relationships/hyperlink" Target="mailto:Joshua.m.moore@ehi.com" TargetMode="External"/><Relationship Id="rId4" Type="http://schemas.openxmlformats.org/officeDocument/2006/relationships/hyperlink" Target="mailto:howard.g.self@eh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abSelected="1" workbookViewId="0">
      <selection activeCell="L13" sqref="L13"/>
    </sheetView>
  </sheetViews>
  <sheetFormatPr defaultRowHeight="14.4" x14ac:dyDescent="0.3"/>
  <cols>
    <col min="1" max="1" width="3.44140625" customWidth="1"/>
    <col min="2" max="2" width="2.88671875" customWidth="1"/>
    <col min="3" max="3" width="2.44140625" customWidth="1"/>
    <col min="4" max="4" width="3.5546875" customWidth="1"/>
  </cols>
  <sheetData>
    <row r="1" spans="1:15" s="115" customFormat="1" ht="21" x14ac:dyDescent="0.4">
      <c r="A1" s="131" t="s">
        <v>138</v>
      </c>
      <c r="B1" s="131"/>
      <c r="C1" s="131"/>
      <c r="D1" s="131"/>
      <c r="E1" s="131"/>
      <c r="F1" s="131"/>
      <c r="G1" s="131"/>
      <c r="H1" s="131"/>
      <c r="I1" s="131"/>
      <c r="J1" s="131"/>
    </row>
    <row r="2" spans="1:15" s="115" customFormat="1" ht="21" x14ac:dyDescent="0.4">
      <c r="A2" s="145" t="s">
        <v>177</v>
      </c>
    </row>
    <row r="3" spans="1:15" s="1" customFormat="1" x14ac:dyDescent="0.3">
      <c r="A3" s="1" t="s">
        <v>86</v>
      </c>
      <c r="B3" s="1" t="s">
        <v>103</v>
      </c>
    </row>
    <row r="4" spans="1:15" s="72" customFormat="1" x14ac:dyDescent="0.3">
      <c r="B4" s="116" t="s">
        <v>72</v>
      </c>
      <c r="C4" s="72" t="s">
        <v>93</v>
      </c>
    </row>
    <row r="5" spans="1:15" s="72" customFormat="1" x14ac:dyDescent="0.3">
      <c r="C5" s="72" t="s">
        <v>67</v>
      </c>
      <c r="D5" s="72" t="s">
        <v>87</v>
      </c>
    </row>
    <row r="6" spans="1:15" s="72" customFormat="1" x14ac:dyDescent="0.3">
      <c r="D6" s="72" t="s">
        <v>69</v>
      </c>
      <c r="E6" s="72" t="s">
        <v>88</v>
      </c>
      <c r="O6" s="116"/>
    </row>
    <row r="7" spans="1:15" s="72" customFormat="1" x14ac:dyDescent="0.3">
      <c r="E7" s="72" t="s">
        <v>89</v>
      </c>
      <c r="O7" s="116"/>
    </row>
    <row r="8" spans="1:15" s="72" customFormat="1" x14ac:dyDescent="0.3">
      <c r="E8" s="72" t="s">
        <v>90</v>
      </c>
    </row>
    <row r="9" spans="1:15" x14ac:dyDescent="0.3">
      <c r="D9" t="s">
        <v>68</v>
      </c>
    </row>
    <row r="10" spans="1:15" x14ac:dyDescent="0.3">
      <c r="D10" t="s">
        <v>69</v>
      </c>
      <c r="E10" t="s">
        <v>98</v>
      </c>
    </row>
    <row r="11" spans="1:15" x14ac:dyDescent="0.3">
      <c r="D11" t="s">
        <v>69</v>
      </c>
      <c r="E11" t="s">
        <v>99</v>
      </c>
    </row>
    <row r="12" spans="1:15" x14ac:dyDescent="0.3">
      <c r="D12" t="s">
        <v>69</v>
      </c>
      <c r="E12" t="s">
        <v>100</v>
      </c>
    </row>
    <row r="13" spans="1:15" s="72" customFormat="1" x14ac:dyDescent="0.3">
      <c r="C13" s="72" t="s">
        <v>70</v>
      </c>
      <c r="D13" s="72" t="s">
        <v>91</v>
      </c>
    </row>
    <row r="14" spans="1:15" s="72" customFormat="1" x14ac:dyDescent="0.3">
      <c r="D14" s="72" t="s">
        <v>69</v>
      </c>
      <c r="E14" s="72" t="s">
        <v>92</v>
      </c>
    </row>
    <row r="15" spans="1:15" s="72" customFormat="1" x14ac:dyDescent="0.3">
      <c r="D15" s="72" t="s">
        <v>69</v>
      </c>
      <c r="E15" s="72" t="s">
        <v>94</v>
      </c>
    </row>
    <row r="16" spans="1:15" x14ac:dyDescent="0.3">
      <c r="D16" t="s">
        <v>68</v>
      </c>
    </row>
    <row r="17" spans="1:7" x14ac:dyDescent="0.3">
      <c r="D17" t="s">
        <v>69</v>
      </c>
      <c r="E17" t="s">
        <v>71</v>
      </c>
    </row>
    <row r="18" spans="1:7" x14ac:dyDescent="0.3">
      <c r="E18" t="s">
        <v>96</v>
      </c>
    </row>
    <row r="19" spans="1:7" x14ac:dyDescent="0.3">
      <c r="E19" t="s">
        <v>97</v>
      </c>
    </row>
    <row r="20" spans="1:7" x14ac:dyDescent="0.3">
      <c r="E20" t="s">
        <v>95</v>
      </c>
    </row>
    <row r="21" spans="1:7" s="72" customFormat="1" x14ac:dyDescent="0.3">
      <c r="A21" s="1" t="s">
        <v>101</v>
      </c>
      <c r="B21" s="1" t="s">
        <v>102</v>
      </c>
      <c r="C21" s="1"/>
      <c r="D21" s="1"/>
      <c r="E21" s="1"/>
      <c r="F21" s="1"/>
      <c r="G21" s="1"/>
    </row>
    <row r="22" spans="1:7" s="72" customFormat="1" x14ac:dyDescent="0.3">
      <c r="B22" s="116" t="s">
        <v>72</v>
      </c>
      <c r="C22" s="72" t="s">
        <v>104</v>
      </c>
    </row>
    <row r="23" spans="1:7" s="72" customFormat="1" x14ac:dyDescent="0.3">
      <c r="C23" s="119" t="s">
        <v>105</v>
      </c>
    </row>
    <row r="24" spans="1:7" s="1" customFormat="1" x14ac:dyDescent="0.3">
      <c r="B24" s="120" t="s">
        <v>108</v>
      </c>
      <c r="C24" s="72" t="s">
        <v>137</v>
      </c>
    </row>
    <row r="25" spans="1:7" s="72" customFormat="1" x14ac:dyDescent="0.3">
      <c r="A25" s="1" t="s">
        <v>139</v>
      </c>
      <c r="B25" s="120" t="s">
        <v>140</v>
      </c>
      <c r="C25" s="1"/>
    </row>
    <row r="26" spans="1:7" s="72" customFormat="1" x14ac:dyDescent="0.3">
      <c r="B26" s="116" t="s">
        <v>72</v>
      </c>
      <c r="C26" s="72" t="s">
        <v>141</v>
      </c>
    </row>
    <row r="27" spans="1:7" s="72" customFormat="1" x14ac:dyDescent="0.3">
      <c r="C27" s="72" t="s">
        <v>142</v>
      </c>
    </row>
    <row r="28" spans="1:7" s="72" customFormat="1" x14ac:dyDescent="0.3">
      <c r="B28" s="120" t="s">
        <v>108</v>
      </c>
      <c r="C28" s="72" t="s">
        <v>143</v>
      </c>
    </row>
    <row r="29" spans="1:7" s="72" customFormat="1" x14ac:dyDescent="0.3">
      <c r="A29" s="72" t="s">
        <v>144</v>
      </c>
      <c r="B29" s="1" t="s">
        <v>145</v>
      </c>
      <c r="C29" s="130"/>
    </row>
    <row r="30" spans="1:7" s="72" customFormat="1" x14ac:dyDescent="0.3">
      <c r="B30" s="72" t="s">
        <v>146</v>
      </c>
    </row>
    <row r="31" spans="1:7" s="72" customFormat="1" x14ac:dyDescent="0.3">
      <c r="B31" s="116" t="s">
        <v>147</v>
      </c>
    </row>
    <row r="32" spans="1:7" s="72" customFormat="1" x14ac:dyDescent="0.3"/>
    <row r="33" s="72" customFormat="1" x14ac:dyDescent="0.3"/>
    <row r="34" s="72" customFormat="1" x14ac:dyDescent="0.3"/>
    <row r="35" s="72" customFormat="1" x14ac:dyDescent="0.3"/>
    <row r="36" s="72" customFormat="1" x14ac:dyDescent="0.3"/>
    <row r="37" s="72" customFormat="1" x14ac:dyDescent="0.3"/>
    <row r="38" s="72" customFormat="1" x14ac:dyDescent="0.3"/>
  </sheetData>
  <sheetProtection algorithmName="SHA-512" hashValue="JaR/CHAZoSnWYF4HiImUZZwbTPtzVbnJa3TNCjcDc5CAvAwqRlQiz5Fp2NEDXf+uPnYy/dPnIQw/TgSbj+Ccuw==" saltValue="2b9myiBaa9HK6yrwLKeS8w==" spinCount="100000" sheet="1" objects="1" scenarios="1"/>
  <hyperlinks>
    <hyperlink ref="C2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O31"/>
  <sheetViews>
    <sheetView zoomScale="80" zoomScaleNormal="80" zoomScaleSheetLayoutView="80" workbookViewId="0">
      <selection activeCell="B10" sqref="B10"/>
    </sheetView>
  </sheetViews>
  <sheetFormatPr defaultRowHeight="14.4" x14ac:dyDescent="0.3"/>
  <cols>
    <col min="1" max="1" width="29.109375" customWidth="1"/>
    <col min="2" max="2" width="59.109375" customWidth="1"/>
    <col min="3" max="3" width="15.109375" customWidth="1"/>
    <col min="4" max="4" width="16.109375" customWidth="1"/>
    <col min="5" max="5" width="1.44140625" hidden="1" customWidth="1"/>
    <col min="6" max="6" width="41.5546875" customWidth="1"/>
    <col min="7" max="7" width="20.88671875" customWidth="1"/>
  </cols>
  <sheetData>
    <row r="1" spans="1:7" x14ac:dyDescent="0.3">
      <c r="A1" s="159" t="s">
        <v>136</v>
      </c>
      <c r="B1" s="159"/>
      <c r="C1" s="159"/>
      <c r="D1" s="159"/>
      <c r="E1" s="159"/>
      <c r="F1" s="159"/>
      <c r="G1" s="159"/>
    </row>
    <row r="2" spans="1:7" ht="31.95" customHeight="1" x14ac:dyDescent="0.55000000000000004">
      <c r="A2" s="160" t="s">
        <v>85</v>
      </c>
      <c r="B2" s="160"/>
      <c r="C2" s="160"/>
      <c r="D2" s="160"/>
      <c r="E2" s="160"/>
      <c r="F2" s="160"/>
      <c r="G2" s="160"/>
    </row>
    <row r="3" spans="1:7" ht="34.950000000000003" customHeight="1" x14ac:dyDescent="0.3"/>
    <row r="4" spans="1:7" ht="18.600000000000001" customHeight="1" x14ac:dyDescent="0.3">
      <c r="A4" s="88" t="s">
        <v>39</v>
      </c>
      <c r="B4" s="146"/>
      <c r="C4" s="88" t="s">
        <v>0</v>
      </c>
      <c r="D4" s="172"/>
      <c r="E4" s="172"/>
      <c r="F4" s="172"/>
    </row>
    <row r="5" spans="1:7" ht="18.600000000000001" customHeight="1" x14ac:dyDescent="0.3">
      <c r="A5" s="88" t="s">
        <v>40</v>
      </c>
      <c r="B5" s="147"/>
      <c r="C5" s="88" t="s">
        <v>1</v>
      </c>
      <c r="D5" s="173"/>
      <c r="E5" s="173"/>
      <c r="F5" s="173"/>
    </row>
    <row r="6" spans="1:7" x14ac:dyDescent="0.3">
      <c r="A6" s="9"/>
      <c r="B6" s="9"/>
      <c r="C6" s="9"/>
      <c r="D6" s="9"/>
      <c r="E6" s="9"/>
      <c r="F6" s="9"/>
      <c r="G6" s="9"/>
    </row>
    <row r="7" spans="1:7" ht="43.2" customHeight="1" x14ac:dyDescent="0.3">
      <c r="A7" s="87" t="s">
        <v>52</v>
      </c>
      <c r="B7" s="161"/>
      <c r="C7" s="161"/>
      <c r="D7" s="161"/>
      <c r="E7" s="161"/>
      <c r="F7" s="161"/>
      <c r="G7" s="161"/>
    </row>
    <row r="8" spans="1:7" x14ac:dyDescent="0.3">
      <c r="A8" s="9"/>
      <c r="B8" s="9"/>
      <c r="C8" s="9"/>
      <c r="D8" s="9"/>
      <c r="E8" s="9"/>
      <c r="F8" s="9"/>
      <c r="G8" s="9"/>
    </row>
    <row r="9" spans="1:7" s="157" customFormat="1" ht="61.2" customHeight="1" x14ac:dyDescent="0.3">
      <c r="A9" s="152" t="s">
        <v>2</v>
      </c>
      <c r="B9" s="158" t="s">
        <v>178</v>
      </c>
      <c r="C9" s="153" t="s">
        <v>53</v>
      </c>
      <c r="D9" s="154" t="s">
        <v>50</v>
      </c>
      <c r="E9" s="155" t="s">
        <v>55</v>
      </c>
      <c r="F9" s="156" t="s">
        <v>77</v>
      </c>
      <c r="G9" s="156" t="s">
        <v>109</v>
      </c>
    </row>
    <row r="10" spans="1:7" x14ac:dyDescent="0.3">
      <c r="A10" s="82"/>
      <c r="B10" s="148"/>
      <c r="C10" s="80"/>
      <c r="D10" s="81"/>
      <c r="E10" s="101">
        <f>D10*0.58</f>
        <v>0</v>
      </c>
      <c r="F10" s="95"/>
      <c r="G10" s="92">
        <f>C10+E10</f>
        <v>0</v>
      </c>
    </row>
    <row r="11" spans="1:7" x14ac:dyDescent="0.3">
      <c r="A11" s="79"/>
      <c r="B11" s="149"/>
      <c r="C11" s="76"/>
      <c r="D11" s="77"/>
      <c r="E11" s="101">
        <f t="shared" ref="E11:E17" si="0">D11*0.58</f>
        <v>0</v>
      </c>
      <c r="F11" s="76"/>
      <c r="G11" s="92">
        <f t="shared" ref="G11:G17" si="1">C11+E11</f>
        <v>0</v>
      </c>
    </row>
    <row r="12" spans="1:7" x14ac:dyDescent="0.3">
      <c r="A12" s="79"/>
      <c r="B12" s="150"/>
      <c r="C12" s="76"/>
      <c r="D12" s="77"/>
      <c r="E12" s="101">
        <f t="shared" si="0"/>
        <v>0</v>
      </c>
      <c r="F12" s="76"/>
      <c r="G12" s="92">
        <f t="shared" si="1"/>
        <v>0</v>
      </c>
    </row>
    <row r="13" spans="1:7" x14ac:dyDescent="0.3">
      <c r="A13" s="78"/>
      <c r="B13" s="150"/>
      <c r="C13" s="76"/>
      <c r="D13" s="77"/>
      <c r="E13" s="101">
        <f t="shared" si="0"/>
        <v>0</v>
      </c>
      <c r="F13" s="76"/>
      <c r="G13" s="92">
        <f t="shared" si="1"/>
        <v>0</v>
      </c>
    </row>
    <row r="14" spans="1:7" x14ac:dyDescent="0.3">
      <c r="A14" s="78"/>
      <c r="B14" s="150"/>
      <c r="C14" s="76"/>
      <c r="D14" s="77"/>
      <c r="E14" s="101">
        <f t="shared" si="0"/>
        <v>0</v>
      </c>
      <c r="F14" s="76"/>
      <c r="G14" s="92">
        <f t="shared" si="1"/>
        <v>0</v>
      </c>
    </row>
    <row r="15" spans="1:7" x14ac:dyDescent="0.3">
      <c r="A15" s="78"/>
      <c r="B15" s="150"/>
      <c r="C15" s="76"/>
      <c r="D15" s="77"/>
      <c r="E15" s="101">
        <f t="shared" si="0"/>
        <v>0</v>
      </c>
      <c r="F15" s="76"/>
      <c r="G15" s="92">
        <f t="shared" si="1"/>
        <v>0</v>
      </c>
    </row>
    <row r="16" spans="1:7" x14ac:dyDescent="0.3">
      <c r="A16" s="78"/>
      <c r="B16" s="150"/>
      <c r="C16" s="76"/>
      <c r="D16" s="77"/>
      <c r="E16" s="101">
        <f t="shared" si="0"/>
        <v>0</v>
      </c>
      <c r="F16" s="76"/>
      <c r="G16" s="92">
        <f t="shared" si="1"/>
        <v>0</v>
      </c>
    </row>
    <row r="17" spans="1:15" x14ac:dyDescent="0.3">
      <c r="A17" s="75"/>
      <c r="B17" s="151"/>
      <c r="C17" s="73"/>
      <c r="D17" s="74"/>
      <c r="E17" s="101">
        <f t="shared" si="0"/>
        <v>0</v>
      </c>
      <c r="F17" s="73"/>
      <c r="G17" s="93">
        <f t="shared" si="1"/>
        <v>0</v>
      </c>
    </row>
    <row r="19" spans="1:15" ht="19.2" customHeight="1" x14ac:dyDescent="0.3">
      <c r="A19" s="162" t="s">
        <v>112</v>
      </c>
      <c r="B19" s="163"/>
      <c r="C19" s="164"/>
      <c r="D19" s="7"/>
      <c r="E19" s="102"/>
      <c r="F19" s="103" t="s">
        <v>62</v>
      </c>
      <c r="G19" s="11">
        <f>SUM(E10:E17)</f>
        <v>0</v>
      </c>
    </row>
    <row r="20" spans="1:15" ht="19.2" customHeight="1" x14ac:dyDescent="0.3">
      <c r="A20" s="165"/>
      <c r="B20" s="166"/>
      <c r="C20" s="167"/>
      <c r="F20" s="90" t="s">
        <v>110</v>
      </c>
      <c r="G20" s="12">
        <f>SUM(C10:C17)</f>
        <v>0</v>
      </c>
    </row>
    <row r="21" spans="1:15" ht="19.2" customHeight="1" x14ac:dyDescent="0.3">
      <c r="A21" s="168"/>
      <c r="B21" s="169"/>
      <c r="C21" s="170"/>
      <c r="F21" s="97" t="s">
        <v>58</v>
      </c>
      <c r="G21" s="98">
        <f>SUM(G19:G20)</f>
        <v>0</v>
      </c>
    </row>
    <row r="22" spans="1:15" s="7" customFormat="1" ht="19.2" customHeight="1" x14ac:dyDescent="0.35">
      <c r="A22" s="123" t="s">
        <v>120</v>
      </c>
      <c r="B22" s="96"/>
      <c r="C22" s="96"/>
      <c r="F22" s="89" t="s">
        <v>47</v>
      </c>
      <c r="G22" s="94"/>
    </row>
    <row r="23" spans="1:15" ht="19.2" customHeight="1" x14ac:dyDescent="0.35">
      <c r="A23" s="129" t="s">
        <v>78</v>
      </c>
      <c r="F23" s="71" t="s">
        <v>41</v>
      </c>
      <c r="G23" s="99">
        <f>IF(((G21-G22)&gt;0),0,(G22-G21))</f>
        <v>0</v>
      </c>
      <c r="O23" s="6"/>
    </row>
    <row r="24" spans="1:15" ht="19.2" customHeight="1" x14ac:dyDescent="0.3">
      <c r="A24" s="1"/>
      <c r="F24" s="71" t="s">
        <v>42</v>
      </c>
      <c r="G24" s="99">
        <f>IF(G21-G22&gt;0, G21-G22, 0)</f>
        <v>0</v>
      </c>
    </row>
    <row r="26" spans="1:15" ht="25.2" customHeight="1" x14ac:dyDescent="0.3">
      <c r="A26" s="4" t="s">
        <v>3</v>
      </c>
      <c r="B26" s="2"/>
      <c r="C26" s="89" t="s">
        <v>0</v>
      </c>
      <c r="D26" s="5"/>
      <c r="E26" s="91"/>
      <c r="F26" s="89" t="s">
        <v>107</v>
      </c>
      <c r="G26" s="105">
        <f>+'2019 Non-Reimbursed Expenses 2'!I20</f>
        <v>0</v>
      </c>
    </row>
    <row r="27" spans="1:15" ht="21.6" customHeight="1" x14ac:dyDescent="0.3">
      <c r="A27" s="4" t="s">
        <v>4</v>
      </c>
      <c r="B27" s="2"/>
      <c r="C27" s="89" t="s">
        <v>0</v>
      </c>
      <c r="D27" s="2"/>
      <c r="E27" s="91"/>
      <c r="F27" s="88" t="s">
        <v>73</v>
      </c>
      <c r="G27" s="106">
        <f>+G24+G26:G26</f>
        <v>0</v>
      </c>
    </row>
    <row r="28" spans="1:15" ht="22.95" customHeight="1" x14ac:dyDescent="0.3">
      <c r="A28" s="4" t="s">
        <v>5</v>
      </c>
      <c r="B28" s="3"/>
      <c r="C28" s="89" t="s">
        <v>0</v>
      </c>
      <c r="D28" s="2"/>
      <c r="E28" s="91"/>
      <c r="F28" s="1" t="s">
        <v>106</v>
      </c>
      <c r="G28" s="106"/>
    </row>
    <row r="29" spans="1:15" ht="22.2" customHeight="1" x14ac:dyDescent="0.3">
      <c r="A29" s="4" t="s">
        <v>6</v>
      </c>
      <c r="B29" s="2"/>
      <c r="C29" s="89" t="s">
        <v>0</v>
      </c>
      <c r="D29" s="2"/>
      <c r="E29" s="91"/>
      <c r="G29" s="106" t="s">
        <v>74</v>
      </c>
    </row>
    <row r="30" spans="1:15" x14ac:dyDescent="0.3">
      <c r="C30" s="91"/>
    </row>
    <row r="31" spans="1:15" ht="21" x14ac:dyDescent="0.4">
      <c r="A31" s="171" t="s">
        <v>49</v>
      </c>
      <c r="B31" s="171"/>
      <c r="C31" s="171"/>
      <c r="D31" s="171"/>
      <c r="E31" s="171"/>
      <c r="F31" s="171"/>
      <c r="G31" s="171"/>
    </row>
  </sheetData>
  <sheetProtection algorithmName="SHA-512" hashValue="b2uJLDCfL+3mak4EsE8qUe1SytqFCkf+QgjjzbJlceidHqrIx1vE/uWoXYjq61I5BwlWsYafAavlIuW1V0nVKA==" saltValue="wrcM3+54UC8V2EPVCaNtJQ==" spinCount="100000" sheet="1" selectLockedCells="1"/>
  <mergeCells count="7">
    <mergeCell ref="A1:G1"/>
    <mergeCell ref="A2:G2"/>
    <mergeCell ref="B7:G7"/>
    <mergeCell ref="A19:C21"/>
    <mergeCell ref="A31:G31"/>
    <mergeCell ref="D4:F4"/>
    <mergeCell ref="D5:F5"/>
  </mergeCells>
  <printOptions horizontalCentered="1"/>
  <pageMargins left="0.5" right="0.5" top="0.5" bottom="0.5" header="0.3" footer="0.3"/>
  <pageSetup scale="66" orientation="landscape" r:id="rId1"/>
  <headerFooter>
    <oddFooter xml:space="preserve">&amp;RModified 10/9/19
</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28"/>
  <sheetViews>
    <sheetView zoomScaleNormal="100" workbookViewId="0">
      <selection activeCell="E20" sqref="E20"/>
    </sheetView>
  </sheetViews>
  <sheetFormatPr defaultRowHeight="14.4" x14ac:dyDescent="0.3"/>
  <cols>
    <col min="1" max="1" width="13.33203125" customWidth="1"/>
    <col min="2" max="2" width="15.109375" customWidth="1"/>
    <col min="3" max="3" width="28.6640625" customWidth="1"/>
    <col min="4" max="4" width="15.109375" customWidth="1"/>
    <col min="5" max="6" width="22.5546875" customWidth="1"/>
    <col min="7" max="8" width="15.6640625" customWidth="1"/>
    <col min="9" max="9" width="17.88671875" customWidth="1"/>
  </cols>
  <sheetData>
    <row r="1" spans="1:9" x14ac:dyDescent="0.3">
      <c r="D1" s="130" t="s">
        <v>136</v>
      </c>
    </row>
    <row r="2" spans="1:9" ht="31.95" customHeight="1" x14ac:dyDescent="0.6">
      <c r="B2" s="8"/>
      <c r="C2" s="175" t="s">
        <v>85</v>
      </c>
      <c r="D2" s="175"/>
      <c r="E2" s="175"/>
      <c r="F2" s="175"/>
      <c r="G2" s="175"/>
      <c r="H2" s="175"/>
      <c r="I2" s="175"/>
    </row>
    <row r="3" spans="1:9" ht="21.75" customHeight="1" x14ac:dyDescent="0.4">
      <c r="D3" s="118" t="s">
        <v>111</v>
      </c>
      <c r="E3" s="117"/>
      <c r="F3" s="117"/>
      <c r="G3" s="117"/>
      <c r="H3" s="117"/>
    </row>
    <row r="4" spans="1:9" ht="21.75" customHeight="1" x14ac:dyDescent="0.4">
      <c r="D4" s="118"/>
      <c r="E4" s="117"/>
      <c r="F4" s="117"/>
      <c r="G4" s="117"/>
      <c r="H4" s="117"/>
    </row>
    <row r="5" spans="1:9" ht="18.600000000000001" customHeight="1" x14ac:dyDescent="0.3">
      <c r="A5" s="88" t="s">
        <v>39</v>
      </c>
      <c r="B5" s="174"/>
      <c r="C5" s="174"/>
      <c r="D5" s="88" t="s">
        <v>0</v>
      </c>
      <c r="E5" s="172"/>
      <c r="F5" s="172"/>
      <c r="G5" s="172"/>
      <c r="H5" s="172"/>
    </row>
    <row r="6" spans="1:9" ht="18.600000000000001" customHeight="1" x14ac:dyDescent="0.3">
      <c r="A6" s="88" t="s">
        <v>40</v>
      </c>
      <c r="B6" s="176"/>
      <c r="C6" s="176"/>
      <c r="D6" s="88" t="s">
        <v>1</v>
      </c>
      <c r="E6" s="173"/>
      <c r="F6" s="173"/>
      <c r="G6" s="173"/>
      <c r="H6" s="173"/>
    </row>
    <row r="7" spans="1:9" x14ac:dyDescent="0.3">
      <c r="A7" s="9"/>
      <c r="B7" s="9"/>
      <c r="C7" s="9"/>
      <c r="D7" s="9"/>
      <c r="E7" s="9"/>
      <c r="F7" s="9"/>
      <c r="G7" s="9"/>
      <c r="H7" s="9"/>
      <c r="I7" s="9"/>
    </row>
    <row r="8" spans="1:9" ht="17.25" customHeight="1" x14ac:dyDescent="0.3">
      <c r="A8" s="87" t="s">
        <v>52</v>
      </c>
      <c r="B8" s="1"/>
      <c r="C8" s="174"/>
      <c r="D8" s="174"/>
      <c r="E8" s="174"/>
      <c r="F8" s="174"/>
      <c r="G8" s="174"/>
      <c r="H8" s="174"/>
      <c r="I8" s="174"/>
    </row>
    <row r="9" spans="1:9" x14ac:dyDescent="0.3">
      <c r="A9" s="9"/>
      <c r="B9" s="9"/>
      <c r="C9" s="9"/>
      <c r="D9" s="9"/>
      <c r="E9" s="9"/>
      <c r="F9" s="9"/>
      <c r="G9" s="9"/>
      <c r="H9" s="9"/>
      <c r="I9" s="9"/>
    </row>
    <row r="10" spans="1:9" s="4" customFormat="1" ht="61.2" customHeight="1" x14ac:dyDescent="0.3">
      <c r="A10" s="83" t="s">
        <v>2</v>
      </c>
      <c r="B10" s="181" t="s">
        <v>80</v>
      </c>
      <c r="C10" s="182"/>
      <c r="D10" s="85" t="s">
        <v>81</v>
      </c>
      <c r="E10" s="107" t="s">
        <v>82</v>
      </c>
      <c r="F10" s="107" t="s">
        <v>76</v>
      </c>
      <c r="G10" s="84" t="s">
        <v>75</v>
      </c>
      <c r="H10" s="112" t="s">
        <v>79</v>
      </c>
      <c r="I10" s="84" t="s">
        <v>83</v>
      </c>
    </row>
    <row r="11" spans="1:9" ht="15" customHeight="1" x14ac:dyDescent="0.3">
      <c r="A11" s="82"/>
      <c r="B11" s="183"/>
      <c r="C11" s="184"/>
      <c r="D11" s="80"/>
      <c r="E11" s="81"/>
      <c r="F11" s="110"/>
      <c r="G11" s="108"/>
      <c r="H11" s="95"/>
      <c r="I11" s="92">
        <f>+D11</f>
        <v>0</v>
      </c>
    </row>
    <row r="12" spans="1:9" ht="15" customHeight="1" x14ac:dyDescent="0.3">
      <c r="A12" s="79"/>
      <c r="B12" s="177"/>
      <c r="C12" s="178"/>
      <c r="D12" s="76"/>
      <c r="E12" s="77"/>
      <c r="F12" s="81"/>
      <c r="G12" s="108"/>
      <c r="H12" s="76"/>
      <c r="I12" s="92">
        <f t="shared" ref="I12:I18" si="0">+D12</f>
        <v>0</v>
      </c>
    </row>
    <row r="13" spans="1:9" ht="15" customHeight="1" x14ac:dyDescent="0.3">
      <c r="A13" s="79"/>
      <c r="B13" s="177"/>
      <c r="C13" s="178"/>
      <c r="D13" s="76"/>
      <c r="E13" s="77"/>
      <c r="F13" s="81"/>
      <c r="G13" s="108"/>
      <c r="H13" s="76"/>
      <c r="I13" s="92">
        <f t="shared" si="0"/>
        <v>0</v>
      </c>
    </row>
    <row r="14" spans="1:9" ht="15" customHeight="1" x14ac:dyDescent="0.3">
      <c r="A14" s="78"/>
      <c r="B14" s="177"/>
      <c r="C14" s="178"/>
      <c r="D14" s="76"/>
      <c r="E14" s="77"/>
      <c r="F14" s="81"/>
      <c r="G14" s="108"/>
      <c r="H14" s="76"/>
      <c r="I14" s="92">
        <f t="shared" si="0"/>
        <v>0</v>
      </c>
    </row>
    <row r="15" spans="1:9" ht="15" customHeight="1" x14ac:dyDescent="0.3">
      <c r="A15" s="78"/>
      <c r="B15" s="177"/>
      <c r="C15" s="178"/>
      <c r="D15" s="76"/>
      <c r="E15" s="77"/>
      <c r="F15" s="81"/>
      <c r="G15" s="108"/>
      <c r="H15" s="76"/>
      <c r="I15" s="92">
        <f t="shared" si="0"/>
        <v>0</v>
      </c>
    </row>
    <row r="16" spans="1:9" ht="15" customHeight="1" x14ac:dyDescent="0.3">
      <c r="A16" s="78"/>
      <c r="B16" s="177"/>
      <c r="C16" s="178"/>
      <c r="D16" s="76"/>
      <c r="E16" s="77"/>
      <c r="F16" s="81"/>
      <c r="G16" s="108"/>
      <c r="H16" s="76"/>
      <c r="I16" s="92">
        <f t="shared" si="0"/>
        <v>0</v>
      </c>
    </row>
    <row r="17" spans="1:17" ht="15" customHeight="1" x14ac:dyDescent="0.3">
      <c r="A17" s="78"/>
      <c r="B17" s="177"/>
      <c r="C17" s="178"/>
      <c r="D17" s="76"/>
      <c r="E17" s="77"/>
      <c r="F17" s="81"/>
      <c r="G17" s="108"/>
      <c r="H17" s="76"/>
      <c r="I17" s="92">
        <f t="shared" si="0"/>
        <v>0</v>
      </c>
    </row>
    <row r="18" spans="1:17" ht="15" customHeight="1" x14ac:dyDescent="0.3">
      <c r="A18" s="75"/>
      <c r="B18" s="179"/>
      <c r="C18" s="180"/>
      <c r="D18" s="73"/>
      <c r="E18" s="74"/>
      <c r="F18" s="111"/>
      <c r="G18" s="109"/>
      <c r="H18" s="73"/>
      <c r="I18" s="92">
        <f t="shared" si="0"/>
        <v>0</v>
      </c>
    </row>
    <row r="20" spans="1:17" ht="19.2" customHeight="1" x14ac:dyDescent="0.3">
      <c r="A20" s="72"/>
      <c r="H20" s="71" t="s">
        <v>84</v>
      </c>
      <c r="I20" s="99">
        <f>SUM(I11:I18)</f>
        <v>0</v>
      </c>
      <c r="Q20" s="6"/>
    </row>
    <row r="21" spans="1:17" ht="19.2" customHeight="1" x14ac:dyDescent="0.3">
      <c r="A21" s="72"/>
      <c r="H21" s="114"/>
      <c r="I21" s="113"/>
    </row>
    <row r="23" spans="1:17" ht="25.2" customHeight="1" x14ac:dyDescent="0.3">
      <c r="A23" s="4" t="s">
        <v>3</v>
      </c>
      <c r="C23" s="2"/>
      <c r="D23" s="89" t="s">
        <v>0</v>
      </c>
      <c r="E23" s="5"/>
      <c r="F23" s="91"/>
      <c r="G23" s="91"/>
    </row>
    <row r="24" spans="1:17" ht="21.6" customHeight="1" x14ac:dyDescent="0.3">
      <c r="A24" s="4" t="s">
        <v>4</v>
      </c>
      <c r="C24" s="3"/>
      <c r="D24" s="89" t="s">
        <v>0</v>
      </c>
      <c r="E24" s="2"/>
      <c r="F24" s="91"/>
      <c r="G24" s="91"/>
    </row>
    <row r="25" spans="1:17" ht="22.95" customHeight="1" x14ac:dyDescent="0.3">
      <c r="A25" s="4" t="s">
        <v>5</v>
      </c>
      <c r="C25" s="3"/>
      <c r="D25" s="89" t="s">
        <v>0</v>
      </c>
      <c r="E25" s="2"/>
      <c r="F25" s="91"/>
      <c r="G25" s="91"/>
    </row>
    <row r="26" spans="1:17" ht="22.2" customHeight="1" x14ac:dyDescent="0.3">
      <c r="A26" s="4" t="s">
        <v>6</v>
      </c>
      <c r="C26" s="3"/>
      <c r="D26" s="89" t="s">
        <v>0</v>
      </c>
      <c r="E26" s="2"/>
      <c r="F26" s="91"/>
      <c r="G26" s="91"/>
    </row>
    <row r="28" spans="1:17" ht="21" x14ac:dyDescent="0.4">
      <c r="A28" s="171" t="s">
        <v>49</v>
      </c>
      <c r="B28" s="171"/>
      <c r="C28" s="171"/>
      <c r="D28" s="171"/>
      <c r="E28" s="171"/>
      <c r="F28" s="171"/>
      <c r="G28" s="171"/>
      <c r="H28" s="171"/>
      <c r="I28" s="171"/>
    </row>
  </sheetData>
  <sheetProtection algorithmName="SHA-512" hashValue="qxwlaNZNbnydeQ1lsYKCFkxtAVuTYVZt8mjCkPOcgZ6WZiu6AD2aUEIc6vrf0XE01iopu56u2v5QNKfy12H+xQ==" saltValue="viCZQb7DUxFoiq9jhQFRAw==" spinCount="100000" sheet="1" objects="1" scenarios="1"/>
  <mergeCells count="16">
    <mergeCell ref="B16:C16"/>
    <mergeCell ref="B17:C17"/>
    <mergeCell ref="B18:C18"/>
    <mergeCell ref="A28:I28"/>
    <mergeCell ref="B10:C10"/>
    <mergeCell ref="B11:C11"/>
    <mergeCell ref="B12:C12"/>
    <mergeCell ref="B13:C13"/>
    <mergeCell ref="B14:C14"/>
    <mergeCell ref="B15:C15"/>
    <mergeCell ref="C8:I8"/>
    <mergeCell ref="C2:I2"/>
    <mergeCell ref="B5:C5"/>
    <mergeCell ref="E5:H5"/>
    <mergeCell ref="B6:C6"/>
    <mergeCell ref="E6:H6"/>
  </mergeCells>
  <pageMargins left="0.7" right="0.7" top="0.75" bottom="0.75" header="0.3" footer="0.3"/>
  <pageSetup scale="73" orientation="landscape" r:id="rId1"/>
  <headerFooter>
    <oddFooter>&amp;RModified 10/9/19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30"/>
  <sheetViews>
    <sheetView view="pageLayout" zoomScaleNormal="100" workbookViewId="0">
      <selection activeCell="H18" sqref="H18"/>
    </sheetView>
  </sheetViews>
  <sheetFormatPr defaultRowHeight="14.4" x14ac:dyDescent="0.3"/>
  <cols>
    <col min="1" max="1" width="13.33203125" customWidth="1"/>
    <col min="2" max="2" width="15.109375" customWidth="1"/>
    <col min="3" max="3" width="28.6640625" customWidth="1"/>
    <col min="4" max="5" width="19.44140625" customWidth="1"/>
    <col min="6" max="6" width="19.44140625" hidden="1" customWidth="1"/>
    <col min="7" max="7" width="29.6640625" customWidth="1"/>
    <col min="8" max="8" width="17.6640625" customWidth="1"/>
  </cols>
  <sheetData>
    <row r="1" spans="1:8" ht="31.95" customHeight="1" x14ac:dyDescent="0.6">
      <c r="B1" s="8"/>
      <c r="C1" s="175" t="s">
        <v>63</v>
      </c>
      <c r="D1" s="175"/>
      <c r="E1" s="175"/>
      <c r="F1" s="175"/>
      <c r="G1" s="175"/>
      <c r="H1" s="175"/>
    </row>
    <row r="2" spans="1:8" ht="34.950000000000003" customHeight="1" x14ac:dyDescent="0.3"/>
    <row r="3" spans="1:8" ht="18.600000000000001" customHeight="1" x14ac:dyDescent="0.3">
      <c r="A3" s="88" t="s">
        <v>39</v>
      </c>
      <c r="B3" s="174"/>
      <c r="C3" s="174"/>
      <c r="D3" s="88" t="s">
        <v>0</v>
      </c>
      <c r="E3" s="172"/>
      <c r="F3" s="172"/>
      <c r="G3" s="172"/>
    </row>
    <row r="4" spans="1:8" ht="18.600000000000001" customHeight="1" x14ac:dyDescent="0.3">
      <c r="A4" s="88" t="s">
        <v>40</v>
      </c>
      <c r="B4" s="176"/>
      <c r="C4" s="176"/>
      <c r="D4" s="88" t="s">
        <v>1</v>
      </c>
      <c r="E4" s="173"/>
      <c r="F4" s="173"/>
      <c r="G4" s="173"/>
    </row>
    <row r="5" spans="1:8" x14ac:dyDescent="0.3">
      <c r="A5" s="9"/>
      <c r="B5" s="9"/>
      <c r="C5" s="9"/>
      <c r="D5" s="9"/>
      <c r="E5" s="9"/>
      <c r="F5" s="9"/>
      <c r="G5" s="9"/>
      <c r="H5" s="9"/>
    </row>
    <row r="6" spans="1:8" ht="43.2" customHeight="1" x14ac:dyDescent="0.3">
      <c r="A6" s="87" t="s">
        <v>52</v>
      </c>
      <c r="B6" s="1"/>
      <c r="C6" s="174"/>
      <c r="D6" s="174"/>
      <c r="E6" s="174"/>
      <c r="F6" s="174"/>
      <c r="G6" s="174"/>
      <c r="H6" s="174"/>
    </row>
    <row r="7" spans="1:8" x14ac:dyDescent="0.3">
      <c r="A7" s="9"/>
      <c r="B7" s="9"/>
      <c r="C7" s="9"/>
      <c r="D7" s="9"/>
      <c r="E7" s="9"/>
      <c r="F7" s="9"/>
      <c r="G7" s="9"/>
      <c r="H7" s="9"/>
    </row>
    <row r="8" spans="1:8" s="4" customFormat="1" ht="61.2" customHeight="1" x14ac:dyDescent="0.3">
      <c r="A8" s="83" t="s">
        <v>2</v>
      </c>
      <c r="B8" s="194" t="s">
        <v>51</v>
      </c>
      <c r="C8" s="182"/>
      <c r="D8" s="85" t="s">
        <v>53</v>
      </c>
      <c r="E8" s="86" t="s">
        <v>50</v>
      </c>
      <c r="F8" s="100" t="s">
        <v>55</v>
      </c>
      <c r="G8" s="84" t="s">
        <v>54</v>
      </c>
      <c r="H8" s="84" t="s">
        <v>56</v>
      </c>
    </row>
    <row r="9" spans="1:8" ht="15" customHeight="1" x14ac:dyDescent="0.3">
      <c r="A9" s="82"/>
      <c r="B9" s="183"/>
      <c r="C9" s="184"/>
      <c r="D9" s="80"/>
      <c r="E9" s="81"/>
      <c r="F9" s="101">
        <f>E9*0.545</f>
        <v>0</v>
      </c>
      <c r="G9" s="95"/>
      <c r="H9" s="92">
        <f>D9+F9</f>
        <v>0</v>
      </c>
    </row>
    <row r="10" spans="1:8" ht="15" customHeight="1" x14ac:dyDescent="0.3">
      <c r="A10" s="79"/>
      <c r="B10" s="177"/>
      <c r="C10" s="178"/>
      <c r="D10" s="76"/>
      <c r="E10" s="77"/>
      <c r="F10" s="101">
        <f t="shared" ref="F10:F16" si="0">E10*0.535</f>
        <v>0</v>
      </c>
      <c r="G10" s="76"/>
      <c r="H10" s="92">
        <f t="shared" ref="H10:H16" si="1">D10+F10</f>
        <v>0</v>
      </c>
    </row>
    <row r="11" spans="1:8" ht="15" customHeight="1" x14ac:dyDescent="0.3">
      <c r="A11" s="79"/>
      <c r="B11" s="177"/>
      <c r="C11" s="178"/>
      <c r="D11" s="76"/>
      <c r="E11" s="77"/>
      <c r="F11" s="101">
        <f t="shared" si="0"/>
        <v>0</v>
      </c>
      <c r="G11" s="76"/>
      <c r="H11" s="92">
        <f t="shared" si="1"/>
        <v>0</v>
      </c>
    </row>
    <row r="12" spans="1:8" ht="15" customHeight="1" x14ac:dyDescent="0.3">
      <c r="A12" s="78"/>
      <c r="B12" s="177"/>
      <c r="C12" s="178"/>
      <c r="D12" s="76"/>
      <c r="E12" s="77"/>
      <c r="F12" s="101">
        <f t="shared" si="0"/>
        <v>0</v>
      </c>
      <c r="G12" s="76"/>
      <c r="H12" s="92">
        <f t="shared" si="1"/>
        <v>0</v>
      </c>
    </row>
    <row r="13" spans="1:8" ht="15" customHeight="1" x14ac:dyDescent="0.3">
      <c r="A13" s="78"/>
      <c r="B13" s="177"/>
      <c r="C13" s="178"/>
      <c r="D13" s="76"/>
      <c r="E13" s="77"/>
      <c r="F13" s="101">
        <f t="shared" si="0"/>
        <v>0</v>
      </c>
      <c r="G13" s="76"/>
      <c r="H13" s="92">
        <f t="shared" si="1"/>
        <v>0</v>
      </c>
    </row>
    <row r="14" spans="1:8" ht="15" customHeight="1" x14ac:dyDescent="0.3">
      <c r="A14" s="78"/>
      <c r="B14" s="177"/>
      <c r="C14" s="178"/>
      <c r="D14" s="76"/>
      <c r="E14" s="77"/>
      <c r="F14" s="101">
        <f t="shared" si="0"/>
        <v>0</v>
      </c>
      <c r="G14" s="76"/>
      <c r="H14" s="92">
        <f t="shared" si="1"/>
        <v>0</v>
      </c>
    </row>
    <row r="15" spans="1:8" ht="15" customHeight="1" x14ac:dyDescent="0.3">
      <c r="A15" s="78"/>
      <c r="B15" s="177"/>
      <c r="C15" s="178"/>
      <c r="D15" s="76"/>
      <c r="E15" s="77"/>
      <c r="F15" s="101">
        <f t="shared" si="0"/>
        <v>0</v>
      </c>
      <c r="G15" s="76"/>
      <c r="H15" s="92">
        <f t="shared" si="1"/>
        <v>0</v>
      </c>
    </row>
    <row r="16" spans="1:8" ht="15" customHeight="1" x14ac:dyDescent="0.3">
      <c r="A16" s="75"/>
      <c r="B16" s="179"/>
      <c r="C16" s="180"/>
      <c r="D16" s="73"/>
      <c r="E16" s="74"/>
      <c r="F16" s="104">
        <f t="shared" si="0"/>
        <v>0</v>
      </c>
      <c r="G16" s="73"/>
      <c r="H16" s="93">
        <f t="shared" si="1"/>
        <v>0</v>
      </c>
    </row>
    <row r="18" spans="1:16" ht="19.2" customHeight="1" x14ac:dyDescent="0.3">
      <c r="A18" s="185" t="s">
        <v>48</v>
      </c>
      <c r="B18" s="186"/>
      <c r="C18" s="186"/>
      <c r="D18" s="187"/>
      <c r="E18" s="102"/>
      <c r="F18" s="102"/>
      <c r="G18" s="103" t="s">
        <v>64</v>
      </c>
      <c r="H18" s="11">
        <f>SUM(F9:F16)</f>
        <v>0</v>
      </c>
    </row>
    <row r="19" spans="1:16" ht="19.2" customHeight="1" x14ac:dyDescent="0.3">
      <c r="A19" s="188"/>
      <c r="B19" s="189"/>
      <c r="C19" s="189"/>
      <c r="D19" s="190"/>
      <c r="G19" s="90" t="s">
        <v>57</v>
      </c>
      <c r="H19" s="12">
        <f>SUM(D9:D16)</f>
        <v>0</v>
      </c>
    </row>
    <row r="20" spans="1:16" ht="19.2" customHeight="1" x14ac:dyDescent="0.3">
      <c r="A20" s="191"/>
      <c r="B20" s="192"/>
      <c r="C20" s="192"/>
      <c r="D20" s="193"/>
      <c r="G20" s="97" t="s">
        <v>58</v>
      </c>
      <c r="H20" s="98">
        <f>SUM(H18:H19)</f>
        <v>0</v>
      </c>
    </row>
    <row r="21" spans="1:16" s="7" customFormat="1" ht="19.2" customHeight="1" x14ac:dyDescent="0.3">
      <c r="A21" s="96"/>
      <c r="B21" s="96"/>
      <c r="C21" s="96"/>
      <c r="D21" s="96"/>
      <c r="G21" s="89" t="s">
        <v>47</v>
      </c>
      <c r="H21" s="94"/>
    </row>
    <row r="22" spans="1:16" ht="19.2" customHeight="1" x14ac:dyDescent="0.3">
      <c r="A22" s="72" t="s">
        <v>60</v>
      </c>
      <c r="G22" s="71" t="s">
        <v>41</v>
      </c>
      <c r="H22" s="99">
        <f>IF(((H20-H21)&gt;0),0,(H21-H20))</f>
        <v>0</v>
      </c>
      <c r="P22" s="6"/>
    </row>
    <row r="23" spans="1:16" ht="19.2" customHeight="1" x14ac:dyDescent="0.3">
      <c r="A23" s="72" t="s">
        <v>59</v>
      </c>
      <c r="G23" s="71" t="s">
        <v>42</v>
      </c>
      <c r="H23" s="99">
        <f>IF(H20-H21&gt;0, H20-H21, 0)</f>
        <v>0</v>
      </c>
    </row>
    <row r="25" spans="1:16" ht="25.2" customHeight="1" x14ac:dyDescent="0.3">
      <c r="A25" s="4" t="s">
        <v>3</v>
      </c>
      <c r="C25" s="2"/>
      <c r="D25" s="2"/>
      <c r="E25" s="91"/>
      <c r="F25" s="91"/>
      <c r="G25" s="89" t="s">
        <v>0</v>
      </c>
      <c r="H25" s="5"/>
    </row>
    <row r="26" spans="1:16" ht="21.6" customHeight="1" x14ac:dyDescent="0.3">
      <c r="A26" s="4" t="s">
        <v>4</v>
      </c>
      <c r="C26" s="3"/>
      <c r="D26" s="3"/>
      <c r="E26" s="91"/>
      <c r="F26" s="91"/>
      <c r="G26" s="89" t="s">
        <v>0</v>
      </c>
      <c r="H26" s="2"/>
    </row>
    <row r="27" spans="1:16" ht="22.95" customHeight="1" x14ac:dyDescent="0.3">
      <c r="A27" s="4" t="s">
        <v>5</v>
      </c>
      <c r="C27" s="3"/>
      <c r="D27" s="3"/>
      <c r="E27" s="91"/>
      <c r="F27" s="91"/>
      <c r="G27" s="89" t="s">
        <v>0</v>
      </c>
      <c r="H27" s="2"/>
    </row>
    <row r="28" spans="1:16" ht="22.2" customHeight="1" x14ac:dyDescent="0.3">
      <c r="A28" s="4" t="s">
        <v>6</v>
      </c>
      <c r="C28" s="3"/>
      <c r="D28" s="3"/>
      <c r="E28" s="91"/>
      <c r="F28" s="91"/>
      <c r="G28" s="89" t="s">
        <v>0</v>
      </c>
      <c r="H28" s="2"/>
    </row>
    <row r="30" spans="1:16" ht="21" x14ac:dyDescent="0.4">
      <c r="A30" s="171" t="s">
        <v>49</v>
      </c>
      <c r="B30" s="171"/>
      <c r="C30" s="171"/>
      <c r="D30" s="171"/>
      <c r="E30" s="171"/>
      <c r="F30" s="171"/>
      <c r="G30" s="171"/>
      <c r="H30" s="171"/>
    </row>
  </sheetData>
  <mergeCells count="17">
    <mergeCell ref="B13:C13"/>
    <mergeCell ref="C1:H1"/>
    <mergeCell ref="B3:C3"/>
    <mergeCell ref="E3:G3"/>
    <mergeCell ref="B4:C4"/>
    <mergeCell ref="E4:G4"/>
    <mergeCell ref="C6:H6"/>
    <mergeCell ref="B8:C8"/>
    <mergeCell ref="B9:C9"/>
    <mergeCell ref="B10:C10"/>
    <mergeCell ref="B11:C11"/>
    <mergeCell ref="B12:C12"/>
    <mergeCell ref="B14:C14"/>
    <mergeCell ref="B15:C15"/>
    <mergeCell ref="B16:C16"/>
    <mergeCell ref="A18:D20"/>
    <mergeCell ref="A30:H30"/>
  </mergeCells>
  <pageMargins left="0.7" right="0.7" top="0.75" bottom="0.75" header="0.3" footer="0.3"/>
  <pageSetup scale="7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workbookViewId="0">
      <selection activeCell="P9" sqref="P9"/>
    </sheetView>
  </sheetViews>
  <sheetFormatPr defaultColWidth="8.88671875" defaultRowHeight="14.4" x14ac:dyDescent="0.3"/>
  <cols>
    <col min="1" max="1" width="15.6640625" style="9" customWidth="1"/>
    <col min="2" max="2" width="20.6640625" style="9" customWidth="1"/>
    <col min="3" max="3" width="14.6640625" style="9" customWidth="1"/>
    <col min="4" max="4" width="18.5546875" style="9" customWidth="1"/>
    <col min="5" max="5" width="16.33203125" style="9" customWidth="1"/>
    <col min="6" max="7" width="16" style="9" customWidth="1"/>
    <col min="8" max="8" width="12.33203125" style="9" customWidth="1"/>
    <col min="9" max="9" width="14.88671875" style="9" customWidth="1"/>
    <col min="10" max="16384" width="8.88671875" style="9"/>
  </cols>
  <sheetData>
    <row r="1" spans="1:14" s="125" customFormat="1" ht="22.95" customHeight="1" x14ac:dyDescent="0.4">
      <c r="A1" s="124" t="s">
        <v>113</v>
      </c>
    </row>
    <row r="2" spans="1:14" s="10" customFormat="1" ht="36" customHeight="1" x14ac:dyDescent="0.3">
      <c r="A2" s="195" t="s">
        <v>114</v>
      </c>
      <c r="B2" s="195"/>
      <c r="C2" s="195"/>
      <c r="D2" s="195"/>
      <c r="E2" s="195"/>
      <c r="F2" s="195"/>
      <c r="G2" s="195"/>
      <c r="H2" s="195"/>
      <c r="I2" s="195"/>
      <c r="J2" s="195"/>
      <c r="K2" s="195"/>
      <c r="L2" s="195"/>
      <c r="M2" s="195"/>
      <c r="N2" s="195"/>
    </row>
    <row r="3" spans="1:14" s="10" customFormat="1" ht="15.6" x14ac:dyDescent="0.3"/>
    <row r="4" spans="1:14" s="10" customFormat="1" ht="65.25" customHeight="1" x14ac:dyDescent="0.3">
      <c r="A4" s="195" t="s">
        <v>126</v>
      </c>
      <c r="B4" s="195"/>
      <c r="C4" s="195"/>
      <c r="D4" s="195"/>
      <c r="E4" s="195"/>
      <c r="F4" s="195"/>
      <c r="G4" s="195"/>
      <c r="H4" s="195"/>
      <c r="I4" s="195"/>
      <c r="J4" s="195"/>
      <c r="K4" s="195"/>
      <c r="L4" s="195"/>
      <c r="M4" s="195"/>
      <c r="N4" s="195"/>
    </row>
    <row r="5" spans="1:14" s="10" customFormat="1" ht="34.5" customHeight="1" x14ac:dyDescent="0.3">
      <c r="A5" s="195" t="s">
        <v>127</v>
      </c>
      <c r="B5" s="195"/>
      <c r="C5" s="195"/>
      <c r="D5" s="195"/>
      <c r="E5" s="195"/>
      <c r="F5" s="195"/>
      <c r="G5" s="195"/>
      <c r="H5" s="195"/>
      <c r="I5" s="195"/>
      <c r="J5" s="195"/>
      <c r="K5" s="195"/>
      <c r="L5" s="195"/>
      <c r="M5" s="195"/>
      <c r="N5" s="195"/>
    </row>
    <row r="6" spans="1:14" s="10" customFormat="1" ht="15.6" x14ac:dyDescent="0.3">
      <c r="A6" s="121"/>
      <c r="B6" s="121"/>
      <c r="C6" s="121"/>
      <c r="D6" s="121"/>
      <c r="E6" s="121"/>
      <c r="F6" s="121"/>
      <c r="G6" s="121"/>
      <c r="H6" s="121"/>
      <c r="I6" s="121"/>
    </row>
    <row r="7" spans="1:14" s="10" customFormat="1" ht="32.25" customHeight="1" x14ac:dyDescent="0.3">
      <c r="A7" s="195" t="s">
        <v>128</v>
      </c>
      <c r="B7" s="195"/>
      <c r="C7" s="195"/>
      <c r="D7" s="195"/>
      <c r="E7" s="195"/>
      <c r="F7" s="195"/>
      <c r="G7" s="195"/>
      <c r="H7" s="195"/>
      <c r="I7" s="195"/>
      <c r="J7" s="195"/>
      <c r="K7" s="195"/>
      <c r="L7" s="195"/>
      <c r="M7" s="195"/>
      <c r="N7" s="195"/>
    </row>
    <row r="8" spans="1:14" s="10" customFormat="1" ht="15.6" x14ac:dyDescent="0.3">
      <c r="A8" s="121"/>
      <c r="B8" s="121"/>
      <c r="C8" s="121"/>
      <c r="D8" s="121"/>
      <c r="E8" s="121"/>
      <c r="F8" s="121"/>
      <c r="G8" s="121"/>
      <c r="H8" s="121"/>
      <c r="I8" s="121"/>
    </row>
    <row r="9" spans="1:14" s="10" customFormat="1" ht="33" customHeight="1" x14ac:dyDescent="0.3">
      <c r="A9" s="195" t="s">
        <v>129</v>
      </c>
      <c r="B9" s="195"/>
      <c r="C9" s="195"/>
      <c r="D9" s="195"/>
      <c r="E9" s="195"/>
      <c r="F9" s="195"/>
      <c r="G9" s="195"/>
      <c r="H9" s="195"/>
      <c r="I9" s="195"/>
      <c r="J9" s="195"/>
      <c r="K9" s="195"/>
      <c r="L9" s="195"/>
      <c r="M9" s="195"/>
      <c r="N9" s="195"/>
    </row>
    <row r="10" spans="1:14" s="10" customFormat="1" ht="15.6" x14ac:dyDescent="0.3">
      <c r="A10" s="121"/>
      <c r="B10" s="121"/>
      <c r="C10" s="121"/>
      <c r="D10" s="121"/>
      <c r="E10" s="121"/>
      <c r="F10" s="121"/>
      <c r="G10" s="121"/>
      <c r="H10" s="121"/>
      <c r="I10" s="121"/>
    </row>
    <row r="11" spans="1:14" s="10" customFormat="1" ht="15.6" x14ac:dyDescent="0.3">
      <c r="A11" s="126" t="s">
        <v>130</v>
      </c>
      <c r="B11" s="121"/>
      <c r="C11" s="121"/>
      <c r="D11" s="121"/>
      <c r="E11" s="121"/>
      <c r="F11" s="121"/>
      <c r="G11" s="121"/>
      <c r="H11" s="121"/>
      <c r="I11" s="121"/>
    </row>
    <row r="12" spans="1:14" s="10" customFormat="1" ht="20.25" customHeight="1" x14ac:dyDescent="0.3">
      <c r="A12" s="195" t="s">
        <v>115</v>
      </c>
      <c r="B12" s="195"/>
      <c r="C12" s="195"/>
      <c r="D12" s="195"/>
      <c r="E12" s="195"/>
      <c r="F12" s="195"/>
      <c r="G12" s="195"/>
      <c r="H12" s="195"/>
      <c r="I12" s="195"/>
      <c r="J12" s="195"/>
      <c r="K12" s="195"/>
      <c r="L12" s="195"/>
      <c r="M12" s="195"/>
      <c r="N12" s="195"/>
    </row>
    <row r="13" spans="1:14" s="10" customFormat="1" ht="35.25" customHeight="1" x14ac:dyDescent="0.3">
      <c r="A13" s="195" t="s">
        <v>179</v>
      </c>
      <c r="B13" s="195"/>
      <c r="C13" s="195"/>
      <c r="D13" s="195"/>
      <c r="E13" s="195"/>
      <c r="F13" s="195"/>
      <c r="G13" s="195"/>
      <c r="H13" s="195"/>
      <c r="I13" s="195"/>
      <c r="J13" s="195"/>
      <c r="K13" s="195"/>
      <c r="L13" s="195"/>
      <c r="M13" s="195"/>
      <c r="N13" s="195"/>
    </row>
    <row r="14" spans="1:14" s="10" customFormat="1" ht="60.75" customHeight="1" x14ac:dyDescent="0.3">
      <c r="A14" s="195" t="s">
        <v>116</v>
      </c>
      <c r="B14" s="195"/>
      <c r="C14" s="195"/>
      <c r="D14" s="195"/>
      <c r="E14" s="195"/>
      <c r="F14" s="195"/>
      <c r="G14" s="195"/>
      <c r="H14" s="195"/>
      <c r="I14" s="195"/>
      <c r="J14" s="195"/>
      <c r="K14" s="195"/>
      <c r="L14" s="195"/>
      <c r="M14" s="195"/>
      <c r="N14" s="195"/>
    </row>
    <row r="15" spans="1:14" s="10" customFormat="1" ht="36" customHeight="1" x14ac:dyDescent="0.3">
      <c r="A15" s="195" t="s">
        <v>117</v>
      </c>
      <c r="B15" s="195"/>
      <c r="C15" s="195"/>
      <c r="D15" s="195"/>
      <c r="E15" s="195"/>
      <c r="F15" s="195"/>
      <c r="G15" s="195"/>
      <c r="H15" s="195"/>
      <c r="I15" s="195"/>
      <c r="J15" s="195"/>
      <c r="K15" s="195"/>
      <c r="L15" s="195"/>
      <c r="M15" s="195"/>
      <c r="N15" s="195"/>
    </row>
    <row r="16" spans="1:14" s="10" customFormat="1" ht="36" customHeight="1" x14ac:dyDescent="0.3">
      <c r="A16" s="195" t="s">
        <v>118</v>
      </c>
      <c r="B16" s="195"/>
      <c r="C16" s="195"/>
      <c r="D16" s="195"/>
      <c r="E16" s="195"/>
      <c r="F16" s="195"/>
      <c r="G16" s="195"/>
      <c r="H16" s="195"/>
      <c r="I16" s="195"/>
      <c r="J16" s="195"/>
      <c r="K16" s="195"/>
      <c r="L16" s="195"/>
      <c r="M16" s="195"/>
      <c r="N16" s="195"/>
    </row>
    <row r="17" spans="1:14" s="10" customFormat="1" ht="24.75" customHeight="1" x14ac:dyDescent="0.3">
      <c r="A17" s="195" t="s">
        <v>119</v>
      </c>
      <c r="B17" s="195"/>
      <c r="C17" s="195"/>
      <c r="D17" s="195"/>
      <c r="E17" s="195"/>
      <c r="F17" s="195"/>
      <c r="G17" s="195"/>
      <c r="H17" s="195"/>
      <c r="I17" s="195"/>
      <c r="J17" s="195"/>
      <c r="K17" s="195"/>
      <c r="L17" s="195"/>
      <c r="M17" s="195"/>
      <c r="N17" s="195"/>
    </row>
    <row r="18" spans="1:14" s="10" customFormat="1" ht="21" customHeight="1" x14ac:dyDescent="0.3">
      <c r="A18" s="195" t="s">
        <v>131</v>
      </c>
      <c r="B18" s="195"/>
      <c r="C18" s="195"/>
      <c r="D18" s="195"/>
      <c r="E18" s="195"/>
      <c r="F18" s="195"/>
      <c r="G18" s="195"/>
      <c r="H18" s="195"/>
      <c r="I18" s="195"/>
      <c r="J18" s="195"/>
      <c r="K18" s="195"/>
      <c r="L18" s="195"/>
      <c r="M18" s="195"/>
      <c r="N18" s="195"/>
    </row>
    <row r="19" spans="1:14" s="10" customFormat="1" ht="75" customHeight="1" x14ac:dyDescent="0.3">
      <c r="A19" s="195" t="s">
        <v>132</v>
      </c>
      <c r="B19" s="195"/>
      <c r="C19" s="195"/>
      <c r="D19" s="195"/>
      <c r="E19" s="195"/>
      <c r="F19" s="195"/>
      <c r="G19" s="195"/>
      <c r="H19" s="195"/>
      <c r="I19" s="195"/>
      <c r="J19" s="195"/>
      <c r="K19" s="195"/>
      <c r="L19" s="195"/>
      <c r="M19" s="195"/>
      <c r="N19" s="195"/>
    </row>
    <row r="20" spans="1:14" s="10" customFormat="1" ht="12" customHeight="1" x14ac:dyDescent="0.3">
      <c r="A20" s="121"/>
      <c r="B20" s="121"/>
      <c r="C20" s="121"/>
      <c r="D20" s="121"/>
      <c r="E20" s="121"/>
      <c r="F20" s="121"/>
      <c r="G20" s="121"/>
      <c r="H20" s="121"/>
      <c r="I20" s="121"/>
      <c r="J20" s="121"/>
      <c r="K20" s="121"/>
      <c r="L20" s="121"/>
      <c r="M20" s="121"/>
      <c r="N20" s="121"/>
    </row>
    <row r="21" spans="1:14" s="10" customFormat="1" ht="18.75" customHeight="1" x14ac:dyDescent="0.3">
      <c r="A21" s="127" t="s">
        <v>135</v>
      </c>
      <c r="B21" s="128"/>
    </row>
    <row r="22" spans="1:14" s="10" customFormat="1" ht="18.75" customHeight="1" x14ac:dyDescent="0.3">
      <c r="A22" s="122"/>
      <c r="B22" s="10" t="s">
        <v>133</v>
      </c>
    </row>
    <row r="23" spans="1:14" s="10" customFormat="1" ht="18.75" customHeight="1" x14ac:dyDescent="0.3">
      <c r="A23" s="122"/>
      <c r="B23" s="10" t="s">
        <v>134</v>
      </c>
    </row>
    <row r="24" spans="1:14" s="10" customFormat="1" ht="18.75" customHeight="1" x14ac:dyDescent="0.3">
      <c r="A24" s="122"/>
    </row>
    <row r="25" spans="1:14" s="10" customFormat="1" ht="20.25" customHeight="1" x14ac:dyDescent="0.35">
      <c r="A25" s="123" t="s">
        <v>120</v>
      </c>
    </row>
    <row r="26" spans="1:14" s="10" customFormat="1" ht="15.6" x14ac:dyDescent="0.3">
      <c r="A26" s="195"/>
      <c r="B26" s="195"/>
      <c r="C26" s="195"/>
      <c r="D26" s="195"/>
      <c r="E26" s="195"/>
      <c r="F26" s="195"/>
      <c r="G26" s="195"/>
      <c r="H26" s="195"/>
      <c r="I26" s="195"/>
    </row>
    <row r="27" spans="1:14" ht="25.8" x14ac:dyDescent="0.5">
      <c r="A27" s="13" t="s">
        <v>65</v>
      </c>
      <c r="B27" s="14"/>
      <c r="C27" s="14"/>
      <c r="D27" s="14"/>
      <c r="E27" s="14"/>
    </row>
    <row r="28" spans="1:14" ht="15.6" x14ac:dyDescent="0.3">
      <c r="A28" s="15"/>
      <c r="B28" s="15"/>
      <c r="C28" s="15"/>
      <c r="D28" s="15"/>
      <c r="E28" s="15"/>
    </row>
    <row r="29" spans="1:14" ht="15.6" x14ac:dyDescent="0.3">
      <c r="A29" s="16" t="s">
        <v>66</v>
      </c>
      <c r="B29" s="10"/>
      <c r="C29" s="16"/>
      <c r="D29" s="17">
        <v>0.57999999999999996</v>
      </c>
      <c r="E29" s="18" t="s">
        <v>61</v>
      </c>
    </row>
    <row r="30" spans="1:14" x14ac:dyDescent="0.3">
      <c r="A30" s="19"/>
      <c r="B30" s="20"/>
      <c r="C30" s="21"/>
    </row>
    <row r="31" spans="1:14" ht="43.2" x14ac:dyDescent="0.3">
      <c r="A31" s="22"/>
      <c r="B31" s="22"/>
      <c r="C31" s="23" t="s">
        <v>46</v>
      </c>
      <c r="D31" s="24" t="s">
        <v>121</v>
      </c>
      <c r="E31" s="25" t="s">
        <v>122</v>
      </c>
    </row>
    <row r="32" spans="1:14" x14ac:dyDescent="0.3">
      <c r="A32" s="26" t="s">
        <v>43</v>
      </c>
      <c r="B32" s="26" t="s">
        <v>7</v>
      </c>
      <c r="C32" s="27">
        <v>50</v>
      </c>
      <c r="D32" s="28">
        <f>C32*D29</f>
        <v>28.999999999999996</v>
      </c>
      <c r="E32" s="29">
        <f>D32*2</f>
        <v>57.999999999999993</v>
      </c>
      <c r="I32" s="20"/>
    </row>
    <row r="33" spans="1:5" x14ac:dyDescent="0.3">
      <c r="A33" s="30"/>
      <c r="B33" s="31" t="s">
        <v>8</v>
      </c>
      <c r="C33" s="32">
        <v>12</v>
      </c>
      <c r="D33" s="33">
        <f>C33*$D$29</f>
        <v>6.9599999999999991</v>
      </c>
      <c r="E33" s="34">
        <f t="shared" ref="E33:E62" si="0">D33*2</f>
        <v>13.919999999999998</v>
      </c>
    </row>
    <row r="34" spans="1:5" x14ac:dyDescent="0.3">
      <c r="A34" s="30"/>
      <c r="B34" s="31" t="s">
        <v>9</v>
      </c>
      <c r="C34" s="32">
        <v>30</v>
      </c>
      <c r="D34" s="33">
        <f t="shared" ref="D34:D46" si="1">C34*$D$29</f>
        <v>17.399999999999999</v>
      </c>
      <c r="E34" s="34">
        <f t="shared" si="0"/>
        <v>34.799999999999997</v>
      </c>
    </row>
    <row r="35" spans="1:5" x14ac:dyDescent="0.3">
      <c r="A35" s="30"/>
      <c r="B35" s="31" t="s">
        <v>10</v>
      </c>
      <c r="C35" s="32">
        <v>75</v>
      </c>
      <c r="D35" s="33">
        <f t="shared" si="1"/>
        <v>43.5</v>
      </c>
      <c r="E35" s="34">
        <f t="shared" si="0"/>
        <v>87</v>
      </c>
    </row>
    <row r="36" spans="1:5" x14ac:dyDescent="0.3">
      <c r="A36" s="30"/>
      <c r="B36" s="31" t="s">
        <v>11</v>
      </c>
      <c r="C36" s="32">
        <v>10</v>
      </c>
      <c r="D36" s="33">
        <f t="shared" si="1"/>
        <v>5.8</v>
      </c>
      <c r="E36" s="34">
        <f t="shared" si="0"/>
        <v>11.6</v>
      </c>
    </row>
    <row r="37" spans="1:5" x14ac:dyDescent="0.3">
      <c r="A37" s="30"/>
      <c r="B37" s="31" t="s">
        <v>12</v>
      </c>
      <c r="C37" s="32">
        <v>25</v>
      </c>
      <c r="D37" s="33">
        <f t="shared" si="1"/>
        <v>14.499999999999998</v>
      </c>
      <c r="E37" s="34">
        <f t="shared" si="0"/>
        <v>28.999999999999996</v>
      </c>
    </row>
    <row r="38" spans="1:5" x14ac:dyDescent="0.3">
      <c r="A38" s="30"/>
      <c r="B38" s="31" t="s">
        <v>13</v>
      </c>
      <c r="C38" s="32">
        <v>35</v>
      </c>
      <c r="D38" s="33">
        <f t="shared" si="1"/>
        <v>20.299999999999997</v>
      </c>
      <c r="E38" s="34">
        <f t="shared" si="0"/>
        <v>40.599999999999994</v>
      </c>
    </row>
    <row r="39" spans="1:5" x14ac:dyDescent="0.3">
      <c r="A39" s="30"/>
      <c r="B39" s="31" t="s">
        <v>14</v>
      </c>
      <c r="C39" s="32">
        <v>18</v>
      </c>
      <c r="D39" s="33">
        <f t="shared" si="1"/>
        <v>10.44</v>
      </c>
      <c r="E39" s="34">
        <f t="shared" si="0"/>
        <v>20.88</v>
      </c>
    </row>
    <row r="40" spans="1:5" x14ac:dyDescent="0.3">
      <c r="A40" s="30"/>
      <c r="B40" s="31" t="s">
        <v>15</v>
      </c>
      <c r="C40" s="32">
        <v>60</v>
      </c>
      <c r="D40" s="33">
        <f t="shared" si="1"/>
        <v>34.799999999999997</v>
      </c>
      <c r="E40" s="34">
        <f t="shared" si="0"/>
        <v>69.599999999999994</v>
      </c>
    </row>
    <row r="41" spans="1:5" x14ac:dyDescent="0.3">
      <c r="A41" s="30"/>
      <c r="B41" s="31" t="s">
        <v>16</v>
      </c>
      <c r="C41" s="32">
        <v>7</v>
      </c>
      <c r="D41" s="33">
        <f t="shared" si="1"/>
        <v>4.0599999999999996</v>
      </c>
      <c r="E41" s="34">
        <f t="shared" si="0"/>
        <v>8.1199999999999992</v>
      </c>
    </row>
    <row r="42" spans="1:5" x14ac:dyDescent="0.3">
      <c r="A42" s="30"/>
      <c r="B42" s="31" t="s">
        <v>17</v>
      </c>
      <c r="C42" s="32">
        <v>20</v>
      </c>
      <c r="D42" s="33">
        <f t="shared" si="1"/>
        <v>11.6</v>
      </c>
      <c r="E42" s="34">
        <f t="shared" si="0"/>
        <v>23.2</v>
      </c>
    </row>
    <row r="43" spans="1:5" x14ac:dyDescent="0.3">
      <c r="A43" s="30"/>
      <c r="B43" s="31" t="s">
        <v>18</v>
      </c>
      <c r="C43" s="32">
        <v>5</v>
      </c>
      <c r="D43" s="33">
        <f t="shared" si="1"/>
        <v>2.9</v>
      </c>
      <c r="E43" s="34">
        <f t="shared" si="0"/>
        <v>5.8</v>
      </c>
    </row>
    <row r="44" spans="1:5" x14ac:dyDescent="0.3">
      <c r="A44" s="30"/>
      <c r="B44" s="31" t="s">
        <v>19</v>
      </c>
      <c r="C44" s="32">
        <v>82</v>
      </c>
      <c r="D44" s="33">
        <f t="shared" si="1"/>
        <v>47.559999999999995</v>
      </c>
      <c r="E44" s="34">
        <f t="shared" si="0"/>
        <v>95.11999999999999</v>
      </c>
    </row>
    <row r="45" spans="1:5" x14ac:dyDescent="0.3">
      <c r="A45" s="30"/>
      <c r="B45" s="31" t="s">
        <v>20</v>
      </c>
      <c r="C45" s="32">
        <v>35</v>
      </c>
      <c r="D45" s="33">
        <f t="shared" si="1"/>
        <v>20.299999999999997</v>
      </c>
      <c r="E45" s="34">
        <f t="shared" si="0"/>
        <v>40.599999999999994</v>
      </c>
    </row>
    <row r="46" spans="1:5" x14ac:dyDescent="0.3">
      <c r="A46" s="30"/>
      <c r="B46" s="31" t="s">
        <v>21</v>
      </c>
      <c r="C46" s="32">
        <v>10</v>
      </c>
      <c r="D46" s="33">
        <f t="shared" si="1"/>
        <v>5.8</v>
      </c>
      <c r="E46" s="34">
        <f t="shared" si="0"/>
        <v>11.6</v>
      </c>
    </row>
    <row r="47" spans="1:5" x14ac:dyDescent="0.3">
      <c r="A47" s="35"/>
      <c r="B47" s="35" t="s">
        <v>22</v>
      </c>
      <c r="C47" s="36">
        <v>45</v>
      </c>
      <c r="D47" s="37">
        <f>C47*D29</f>
        <v>26.099999999999998</v>
      </c>
      <c r="E47" s="38">
        <f t="shared" si="0"/>
        <v>52.199999999999996</v>
      </c>
    </row>
    <row r="48" spans="1:5" x14ac:dyDescent="0.3">
      <c r="A48" s="39" t="s">
        <v>44</v>
      </c>
      <c r="B48" s="40" t="s">
        <v>23</v>
      </c>
      <c r="C48" s="41">
        <v>50</v>
      </c>
      <c r="D48" s="42">
        <f>C48*D29</f>
        <v>28.999999999999996</v>
      </c>
      <c r="E48" s="42">
        <f t="shared" si="0"/>
        <v>57.999999999999993</v>
      </c>
    </row>
    <row r="49" spans="1:5" x14ac:dyDescent="0.3">
      <c r="A49" s="43"/>
      <c r="B49" s="44" t="s">
        <v>24</v>
      </c>
      <c r="C49" s="45">
        <v>43</v>
      </c>
      <c r="D49" s="46">
        <f>C49*$D$29</f>
        <v>24.939999999999998</v>
      </c>
      <c r="E49" s="46">
        <f t="shared" si="0"/>
        <v>49.879999999999995</v>
      </c>
    </row>
    <row r="50" spans="1:5" x14ac:dyDescent="0.3">
      <c r="A50" s="43"/>
      <c r="B50" s="44" t="s">
        <v>25</v>
      </c>
      <c r="C50" s="45">
        <v>59</v>
      </c>
      <c r="D50" s="46">
        <f t="shared" ref="D50:D56" si="2">C50*$D$29</f>
        <v>34.22</v>
      </c>
      <c r="E50" s="46">
        <f t="shared" si="0"/>
        <v>68.44</v>
      </c>
    </row>
    <row r="51" spans="1:5" x14ac:dyDescent="0.3">
      <c r="A51" s="43"/>
      <c r="B51" s="44" t="s">
        <v>26</v>
      </c>
      <c r="C51" s="45">
        <v>95</v>
      </c>
      <c r="D51" s="46">
        <f t="shared" si="2"/>
        <v>55.099999999999994</v>
      </c>
      <c r="E51" s="46">
        <f t="shared" si="0"/>
        <v>110.19999999999999</v>
      </c>
    </row>
    <row r="52" spans="1:5" x14ac:dyDescent="0.3">
      <c r="A52" s="43"/>
      <c r="B52" s="44" t="s">
        <v>27</v>
      </c>
      <c r="C52" s="45">
        <v>57</v>
      </c>
      <c r="D52" s="46">
        <f t="shared" si="2"/>
        <v>33.059999999999995</v>
      </c>
      <c r="E52" s="46">
        <f t="shared" si="0"/>
        <v>66.11999999999999</v>
      </c>
    </row>
    <row r="53" spans="1:5" x14ac:dyDescent="0.3">
      <c r="A53" s="43"/>
      <c r="B53" s="44" t="s">
        <v>123</v>
      </c>
      <c r="C53" s="45">
        <v>170</v>
      </c>
      <c r="D53" s="46">
        <f t="shared" si="2"/>
        <v>98.6</v>
      </c>
      <c r="E53" s="46">
        <f t="shared" si="0"/>
        <v>197.2</v>
      </c>
    </row>
    <row r="54" spans="1:5" x14ac:dyDescent="0.3">
      <c r="A54" s="43"/>
      <c r="B54" s="44" t="s">
        <v>28</v>
      </c>
      <c r="C54" s="45">
        <v>38</v>
      </c>
      <c r="D54" s="46">
        <f t="shared" si="2"/>
        <v>22.04</v>
      </c>
      <c r="E54" s="46">
        <f t="shared" si="0"/>
        <v>44.08</v>
      </c>
    </row>
    <row r="55" spans="1:5" x14ac:dyDescent="0.3">
      <c r="A55" s="43"/>
      <c r="B55" s="44" t="s">
        <v>29</v>
      </c>
      <c r="C55" s="45">
        <v>51</v>
      </c>
      <c r="D55" s="46">
        <f t="shared" si="2"/>
        <v>29.58</v>
      </c>
      <c r="E55" s="46">
        <f t="shared" si="0"/>
        <v>59.16</v>
      </c>
    </row>
    <row r="56" spans="1:5" x14ac:dyDescent="0.3">
      <c r="A56" s="43"/>
      <c r="B56" s="44" t="s">
        <v>30</v>
      </c>
      <c r="C56" s="45">
        <v>60</v>
      </c>
      <c r="D56" s="46">
        <f t="shared" si="2"/>
        <v>34.799999999999997</v>
      </c>
      <c r="E56" s="46">
        <f t="shared" si="0"/>
        <v>69.599999999999994</v>
      </c>
    </row>
    <row r="57" spans="1:5" x14ac:dyDescent="0.3">
      <c r="A57" s="47"/>
      <c r="B57" s="48" t="s">
        <v>31</v>
      </c>
      <c r="C57" s="49">
        <v>59</v>
      </c>
      <c r="D57" s="50">
        <f>C57*D29</f>
        <v>34.22</v>
      </c>
      <c r="E57" s="50">
        <f t="shared" si="0"/>
        <v>68.44</v>
      </c>
    </row>
    <row r="58" spans="1:5" x14ac:dyDescent="0.3">
      <c r="A58" s="51" t="s">
        <v>45</v>
      </c>
      <c r="B58" s="52" t="s">
        <v>32</v>
      </c>
      <c r="C58" s="53">
        <v>115</v>
      </c>
      <c r="D58" s="54">
        <f>C58*D29</f>
        <v>66.699999999999989</v>
      </c>
      <c r="E58" s="54">
        <f t="shared" si="0"/>
        <v>133.39999999999998</v>
      </c>
    </row>
    <row r="59" spans="1:5" x14ac:dyDescent="0.3">
      <c r="A59" s="55"/>
      <c r="B59" s="56" t="s">
        <v>33</v>
      </c>
      <c r="C59" s="57">
        <v>80</v>
      </c>
      <c r="D59" s="58">
        <f>C59*$D$29</f>
        <v>46.4</v>
      </c>
      <c r="E59" s="58">
        <f t="shared" si="0"/>
        <v>92.8</v>
      </c>
    </row>
    <row r="60" spans="1:5" x14ac:dyDescent="0.3">
      <c r="A60" s="55"/>
      <c r="B60" s="56" t="s">
        <v>34</v>
      </c>
      <c r="C60" s="57">
        <v>259</v>
      </c>
      <c r="D60" s="58">
        <f>C60*$D$29</f>
        <v>150.22</v>
      </c>
      <c r="E60" s="58">
        <f t="shared" si="0"/>
        <v>300.44</v>
      </c>
    </row>
    <row r="61" spans="1:5" x14ac:dyDescent="0.3">
      <c r="A61" s="55"/>
      <c r="B61" s="56" t="s">
        <v>35</v>
      </c>
      <c r="C61" s="57">
        <v>125</v>
      </c>
      <c r="D61" s="58">
        <f>C61*$D$29</f>
        <v>72.5</v>
      </c>
      <c r="E61" s="58">
        <f t="shared" si="0"/>
        <v>145</v>
      </c>
    </row>
    <row r="62" spans="1:5" x14ac:dyDescent="0.3">
      <c r="A62" s="55"/>
      <c r="B62" s="56" t="s">
        <v>36</v>
      </c>
      <c r="C62" s="57">
        <v>55</v>
      </c>
      <c r="D62" s="58">
        <f>C62*$D$29</f>
        <v>31.9</v>
      </c>
      <c r="E62" s="58">
        <f t="shared" si="0"/>
        <v>63.8</v>
      </c>
    </row>
    <row r="63" spans="1:5" x14ac:dyDescent="0.3">
      <c r="A63" s="59"/>
      <c r="B63" s="60" t="s">
        <v>37</v>
      </c>
      <c r="C63" s="61">
        <v>51</v>
      </c>
      <c r="D63" s="62">
        <f>C63*D29</f>
        <v>29.58</v>
      </c>
      <c r="E63" s="62">
        <f>D63*2</f>
        <v>59.16</v>
      </c>
    </row>
    <row r="64" spans="1:5" x14ac:dyDescent="0.3">
      <c r="A64" s="63" t="s">
        <v>38</v>
      </c>
      <c r="B64" s="64"/>
      <c r="C64" s="65"/>
      <c r="D64" s="66"/>
      <c r="E64" s="66"/>
    </row>
    <row r="65" spans="1:9" ht="10.199999999999999" customHeight="1" x14ac:dyDescent="0.3">
      <c r="A65" s="67"/>
      <c r="B65" s="68"/>
      <c r="C65" s="69"/>
      <c r="D65" s="70"/>
      <c r="E65" s="70"/>
    </row>
    <row r="66" spans="1:9" x14ac:dyDescent="0.3">
      <c r="A66" s="196" t="s">
        <v>124</v>
      </c>
      <c r="B66" s="196"/>
      <c r="C66" s="196"/>
      <c r="D66" s="196"/>
      <c r="E66" s="196"/>
    </row>
    <row r="67" spans="1:9" ht="48.6" customHeight="1" x14ac:dyDescent="0.3">
      <c r="A67" s="197" t="s">
        <v>125</v>
      </c>
      <c r="B67" s="197"/>
      <c r="C67" s="197"/>
      <c r="D67" s="197"/>
      <c r="E67" s="197"/>
      <c r="F67" s="197"/>
      <c r="G67" s="197"/>
      <c r="H67" s="197"/>
      <c r="I67" s="197"/>
    </row>
    <row r="68" spans="1:9" x14ac:dyDescent="0.3">
      <c r="A68" s="67"/>
      <c r="B68" s="68"/>
      <c r="C68" s="69"/>
      <c r="D68" s="68"/>
      <c r="E68" s="70"/>
    </row>
  </sheetData>
  <sheetProtection algorithmName="SHA-512" hashValue="Rq2wgsSOwb1yXrFAfeUwIo76m6sThBjFpf9OWdPBTPBcN5FAZxoOb9MFzxahNoxMETblLO/NUfpvGuOBsvquqA==" saltValue="3dwxGBK01xA5vFhWNPdtIw==" spinCount="100000" sheet="1" objects="1" scenarios="1"/>
  <mergeCells count="16">
    <mergeCell ref="A13:N13"/>
    <mergeCell ref="A19:N19"/>
    <mergeCell ref="A26:I26"/>
    <mergeCell ref="A66:E66"/>
    <mergeCell ref="A67:I67"/>
    <mergeCell ref="A14:N14"/>
    <mergeCell ref="A15:N15"/>
    <mergeCell ref="A16:N16"/>
    <mergeCell ref="A17:N17"/>
    <mergeCell ref="A18:N18"/>
    <mergeCell ref="A12:N12"/>
    <mergeCell ref="A2:N2"/>
    <mergeCell ref="A4:N4"/>
    <mergeCell ref="A5:N5"/>
    <mergeCell ref="A7:N7"/>
    <mergeCell ref="A9:N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4"/>
  <sheetViews>
    <sheetView workbookViewId="0">
      <selection activeCell="N29" sqref="N29"/>
    </sheetView>
  </sheetViews>
  <sheetFormatPr defaultRowHeight="14.4" x14ac:dyDescent="0.3"/>
  <cols>
    <col min="1" max="1" width="18.88671875" customWidth="1"/>
  </cols>
  <sheetData>
    <row r="1" spans="1:12" ht="15.6" x14ac:dyDescent="0.3">
      <c r="A1" s="138" t="s">
        <v>148</v>
      </c>
      <c r="B1" s="117"/>
      <c r="C1" s="117"/>
      <c r="D1" s="117"/>
      <c r="E1" s="117"/>
      <c r="F1" s="117"/>
      <c r="G1" s="117"/>
      <c r="H1" s="117"/>
      <c r="I1" s="117"/>
      <c r="J1" s="117"/>
      <c r="K1" s="117"/>
      <c r="L1" s="117"/>
    </row>
    <row r="2" spans="1:12" x14ac:dyDescent="0.3">
      <c r="A2" t="s">
        <v>166</v>
      </c>
    </row>
    <row r="3" spans="1:12" x14ac:dyDescent="0.3">
      <c r="A3" t="s">
        <v>167</v>
      </c>
    </row>
    <row r="4" spans="1:12" s="140" customFormat="1" x14ac:dyDescent="0.3">
      <c r="A4" s="139" t="s">
        <v>173</v>
      </c>
    </row>
    <row r="5" spans="1:12" x14ac:dyDescent="0.3">
      <c r="A5" s="119"/>
    </row>
    <row r="6" spans="1:12" x14ac:dyDescent="0.3">
      <c r="A6" s="133" t="s">
        <v>149</v>
      </c>
    </row>
    <row r="7" spans="1:12" x14ac:dyDescent="0.3">
      <c r="A7" s="141" t="s">
        <v>172</v>
      </c>
    </row>
    <row r="8" spans="1:12" x14ac:dyDescent="0.3">
      <c r="A8" s="135" t="s">
        <v>150</v>
      </c>
    </row>
    <row r="9" spans="1:12" x14ac:dyDescent="0.3">
      <c r="A9" s="134" t="s">
        <v>151</v>
      </c>
    </row>
    <row r="10" spans="1:12" x14ac:dyDescent="0.3">
      <c r="A10" s="136" t="s">
        <v>152</v>
      </c>
    </row>
    <row r="11" spans="1:12" x14ac:dyDescent="0.3">
      <c r="A11" s="136" t="s">
        <v>153</v>
      </c>
    </row>
    <row r="12" spans="1:12" x14ac:dyDescent="0.3">
      <c r="A12" s="136" t="s">
        <v>154</v>
      </c>
    </row>
    <row r="13" spans="1:12" x14ac:dyDescent="0.3">
      <c r="A13" s="136" t="s">
        <v>155</v>
      </c>
    </row>
    <row r="14" spans="1:12" x14ac:dyDescent="0.3">
      <c r="A14" s="136" t="s">
        <v>156</v>
      </c>
    </row>
    <row r="15" spans="1:12" x14ac:dyDescent="0.3">
      <c r="A15" s="134" t="s">
        <v>157</v>
      </c>
    </row>
    <row r="16" spans="1:12" x14ac:dyDescent="0.3">
      <c r="A16" s="134" t="s">
        <v>158</v>
      </c>
    </row>
    <row r="17" spans="1:8" x14ac:dyDescent="0.3">
      <c r="A17" s="133" t="s">
        <v>159</v>
      </c>
    </row>
    <row r="18" spans="1:8" x14ac:dyDescent="0.3">
      <c r="A18" s="141" t="s">
        <v>171</v>
      </c>
    </row>
    <row r="19" spans="1:8" x14ac:dyDescent="0.3">
      <c r="A19" s="135" t="s">
        <v>160</v>
      </c>
    </row>
    <row r="20" spans="1:8" x14ac:dyDescent="0.3">
      <c r="A20" s="134" t="s">
        <v>161</v>
      </c>
    </row>
    <row r="21" spans="1:8" x14ac:dyDescent="0.3">
      <c r="A21" s="134" t="s">
        <v>157</v>
      </c>
    </row>
    <row r="22" spans="1:8" x14ac:dyDescent="0.3">
      <c r="A22" s="134" t="s">
        <v>158</v>
      </c>
    </row>
    <row r="23" spans="1:8" x14ac:dyDescent="0.3">
      <c r="A23" s="133" t="s">
        <v>162</v>
      </c>
    </row>
    <row r="24" spans="1:8" x14ac:dyDescent="0.3">
      <c r="A24" t="s">
        <v>168</v>
      </c>
    </row>
    <row r="25" spans="1:8" x14ac:dyDescent="0.3">
      <c r="A25" s="132" t="s">
        <v>169</v>
      </c>
    </row>
    <row r="26" spans="1:8" x14ac:dyDescent="0.3">
      <c r="A26" s="132"/>
    </row>
    <row r="27" spans="1:8" x14ac:dyDescent="0.3">
      <c r="A27" s="132" t="s">
        <v>170</v>
      </c>
    </row>
    <row r="28" spans="1:8" x14ac:dyDescent="0.3">
      <c r="A28" s="132"/>
    </row>
    <row r="29" spans="1:8" x14ac:dyDescent="0.3">
      <c r="A29" s="137" t="s">
        <v>163</v>
      </c>
    </row>
    <row r="30" spans="1:8" s="140" customFormat="1" x14ac:dyDescent="0.3">
      <c r="A30" s="144" t="s">
        <v>174</v>
      </c>
      <c r="B30" s="142"/>
      <c r="C30" s="142"/>
      <c r="D30" s="142"/>
      <c r="E30" s="142"/>
      <c r="F30" s="142"/>
      <c r="G30" s="142"/>
      <c r="H30" s="142"/>
    </row>
    <row r="31" spans="1:8" x14ac:dyDescent="0.3">
      <c r="A31" s="137" t="s">
        <v>164</v>
      </c>
      <c r="B31" s="140"/>
    </row>
    <row r="32" spans="1:8" s="72" customFormat="1" x14ac:dyDescent="0.3">
      <c r="B32" s="143" t="s">
        <v>175</v>
      </c>
    </row>
    <row r="33" spans="1:2" x14ac:dyDescent="0.3">
      <c r="A33" s="137" t="s">
        <v>165</v>
      </c>
      <c r="B33" s="140"/>
    </row>
    <row r="34" spans="1:2" x14ac:dyDescent="0.3">
      <c r="B34" s="143" t="s">
        <v>176</v>
      </c>
    </row>
  </sheetData>
  <sheetProtection algorithmName="SHA-512" hashValue="/hLPxhUcJliR/waFxwUciYZXsow5s9hu7AnJN+EjVBpc9Jo+wwHh+E2zIqIbZHBgbcbTij+tnYrOWPuBbtmnRg==" saltValue="mSSEAtF+p45/liF66vqVKA==" spinCount="100000" sheet="1" objects="1" scenarios="1"/>
  <hyperlinks>
    <hyperlink ref="A7" r:id="rId1" display="http://www.enterprise.com/"/>
    <hyperlink ref="A18" r:id="rId2" display="http://www.enterprise.com/"/>
    <hyperlink ref="A30" r:id="rId3" display="mailto:ross.deeken@ehi.com"/>
    <hyperlink ref="B32" r:id="rId4" display="mailto:howard.g.self@ehi.com"/>
    <hyperlink ref="B34" r:id="rId5" display="mailto:Joshua.m.moore@ehi.com"/>
    <hyperlink ref="A4" r:id="rId6" display="mailto:Melissa.popp@eastcentral.edu"/>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2019  Reimbursed Expenses  1</vt:lpstr>
      <vt:lpstr>2019 Non-Reimbursed Expenses 2</vt:lpstr>
      <vt:lpstr>2018 expenses</vt:lpstr>
      <vt:lpstr>Reimbursements &amp; Mileage Rates</vt:lpstr>
      <vt:lpstr>Enterprise Rentals</vt:lpstr>
      <vt:lpstr>'2019  Reimbursed Expenses  1'!Print_Area</vt:lpstr>
      <vt:lpstr>'2019 Non-Reimbursed Expenses 2'!Print_Area</vt:lpstr>
    </vt:vector>
  </TitlesOfParts>
  <Company>ECC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Voelkerding</dc:creator>
  <cp:lastModifiedBy>Kimberly Aguilar</cp:lastModifiedBy>
  <cp:lastPrinted>2019-11-18T21:40:01Z</cp:lastPrinted>
  <dcterms:created xsi:type="dcterms:W3CDTF">2012-02-01T22:17:47Z</dcterms:created>
  <dcterms:modified xsi:type="dcterms:W3CDTF">2019-11-19T14:10:05Z</dcterms:modified>
</cp:coreProperties>
</file>