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kimberly.aguilar\Desktop\"/>
    </mc:Choice>
  </mc:AlternateContent>
  <xr:revisionPtr revIDLastSave="0" documentId="8_{2FB58720-AA37-4F45-BBF0-B252C414F87B}" xr6:coauthVersionLast="45" xr6:coauthVersionMax="45" xr10:uidLastSave="{00000000-0000-0000-0000-000000000000}"/>
  <bookViews>
    <workbookView xWindow="-108" yWindow="-108" windowWidth="23256" windowHeight="12576" tabRatio="703" activeTab="1" xr2:uid="{00000000-000D-0000-FFFF-FFFF00000000}"/>
  </bookViews>
  <sheets>
    <sheet name="Instructions" sheetId="35" r:id="rId1"/>
    <sheet name="2021  Reimbursed Expenses  1" sheetId="33" r:id="rId2"/>
    <sheet name="2021 Non-Reimbursed Expenses 2" sheetId="36" r:id="rId3"/>
    <sheet name="2018 expenses" sheetId="34" state="hidden" r:id="rId4"/>
    <sheet name="Reimbursements &amp; Mileage Rates" sheetId="40" r:id="rId5"/>
    <sheet name="Enterprise Rentals" sheetId="41" r:id="rId6"/>
  </sheets>
  <definedNames>
    <definedName name="_xlnm.Print_Area" localSheetId="1">'2021  Reimbursed Expenses  1'!$A$1:$H$31</definedName>
    <definedName name="_xlnm.Print_Area" localSheetId="2">'2021 Non-Reimbursed Expenses 2'!$A$1:$I$29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3" l="1"/>
  <c r="E12" i="33"/>
  <c r="E13" i="33"/>
  <c r="E14" i="33"/>
  <c r="E15" i="33"/>
  <c r="E16" i="33"/>
  <c r="E17" i="33"/>
  <c r="E10" i="33"/>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l="1"/>
  <c r="G26" i="33" s="1"/>
  <c r="H19" i="34"/>
  <c r="F16" i="34"/>
  <c r="H16" i="34" s="1"/>
  <c r="F15" i="34"/>
  <c r="H15" i="34" s="1"/>
  <c r="F14" i="34"/>
  <c r="H14" i="34" s="1"/>
  <c r="F13" i="34"/>
  <c r="H13" i="34" s="1"/>
  <c r="F12" i="34"/>
  <c r="H12" i="34" s="1"/>
  <c r="F11" i="34"/>
  <c r="H11" i="34" s="1"/>
  <c r="F10" i="34"/>
  <c r="H10" i="34" s="1"/>
  <c r="F9" i="34"/>
  <c r="G20" i="33"/>
  <c r="G17" i="33"/>
  <c r="G16" i="33"/>
  <c r="G15" i="33"/>
  <c r="G14" i="33"/>
  <c r="G13" i="33"/>
  <c r="G12" i="33"/>
  <c r="G11" i="33"/>
  <c r="H18" i="34" l="1"/>
  <c r="H20" i="34" s="1"/>
  <c r="H23" i="34" s="1"/>
  <c r="H9" i="34"/>
  <c r="G19" i="33"/>
  <c r="G21" i="33" s="1"/>
  <c r="G24" i="33" s="1"/>
  <c r="G27" i="33" s="1"/>
  <c r="G10" i="33"/>
  <c r="H22" i="34" l="1"/>
  <c r="G23" i="33"/>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<sst xmlns="http://schemas.openxmlformats.org/spreadsheetml/2006/main" count="236" uniqueCount="180">
  <si>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</si>
  <si>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</si>
  <si>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</si>
  <si>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</si>
  <si>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</si>
  <si>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</si>
  <si>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</si>
  <si>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</si>
  <si>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</si>
  <si>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</si>
  <si>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</si>
  <si>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</si>
  <si>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</si>
  <si>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</si>
  <si>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</si>
  <si>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</si>
  <si>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</si>
  <si>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</si>
  <si>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</si>
  <si>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</si>
  <si>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</si>
  <si>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</si>
  <si>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</si>
  <si>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</si>
  <si>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</si>
  <si>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</si>
  <si>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</si>
  <si>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</si>
  <si>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</si>
  <si>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</si>
  <si>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</si>
  <si>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</si>
  <si>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</si>
  <si>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</si>
  <si>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</si>
  <si>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</si>
  <si>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</si>
  <si>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</si>
  <si>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</si>
  <si>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</si>
  <si>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</si>
  <si>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</si>
  <si>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</si>
  <si>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</si>
  <si>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</si>
  <si>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</si>
  <si>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</si>
  <si>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</si>
  <si>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</si>
  <si>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</si>
  <si>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</si>
  <si>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</si>
  <si>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</si>
  <si>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</si>
  <si>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</si>
  <si>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</si>
  <si>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</si>
  <si>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</si>
  <si>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</si>
  <si>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</si>
  <si>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</si>
  <si>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</si>
  <si>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2018 Expense Claim Form</t>
  </si>
  <si>
    <t xml:space="preserve">Mileage due employee ($0.545 per mile) =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</si>
  <si>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</si>
  <si>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</si>
  <si>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</si>
  <si>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</si>
  <si>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</si>
  <si>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</si>
  <si>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</si>
  <si>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</si>
  <si>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</si>
  <si>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</si>
  <si>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</si>
  <si>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</si>
  <si>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</si>
  <si>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</si>
  <si>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</si>
  <si>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</si>
  <si>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</si>
  <si>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</si>
  <si>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</si>
  <si>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</si>
  <si>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</si>
  <si>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</si>
  <si>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</si>
  <si>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</si>
  <si>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</si>
  <si>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</si>
  <si>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</si>
  <si>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</si>
  <si>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</si>
  <si>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</si>
  <si>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</si>
  <si>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</si>
  <si>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</si>
  <si>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</si>
  <si>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</si>
  <si>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</si>
  <si>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</si>
  <si>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</si>
  <si>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</si>
  <si>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</si>
  <si>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</si>
  <si>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</si>
  <si>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</si>
  <si>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</si>
  <si>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</si>
  <si>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</si>
  <si>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</si>
  <si>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</si>
  <si>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</si>
  <si>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</si>
  <si>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</si>
  <si>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</si>
  <si>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</si>
  <si>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</si>
  <si>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</si>
  <si>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</si>
  <si>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</si>
  <si>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</si>
  <si>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</si>
  <si>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</si>
  <si>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</si>
  <si>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</si>
  <si>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</si>
  <si>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</si>
  <si>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</si>
  <si>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</si>
  <si>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</si>
  <si>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</si>
  <si>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</si>
  <si>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</si>
  <si>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</si>
  <si>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</si>
  <si>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</si>
  <si>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Submit the completed form(s) along with all necessary receipts  to your supervisor or</t>
  </si>
  <si>
    <t xml:space="preserve"> administrator for approval.</t>
  </si>
  <si>
    <t>After the form(s) have been approved, please forward to the Business Office.</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</si>
  <si>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</si>
  <si>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</si>
  <si>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</si>
  <si>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</si>
  <si>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</si>
  <si>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</si>
  <si>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</si>
  <si>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</si>
  <si>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</si>
  <si>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</si>
  <si>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</si>
  <si>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</si>
  <si>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</si>
  <si>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</si>
  <si>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</si>
  <si>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</si>
  <si>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</si>
  <si>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</si>
  <si>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</si>
  <si>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</si>
  <si>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</si>
  <si>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</si>
  <si>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</si>
  <si>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</si>
  <si>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</si>
  <si>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</si>
  <si>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</si>
  <si>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</si>
  <si>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</si>
  <si>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</si>
  <si>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</si>
  <si>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</si>
  <si>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</si>
  <si>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</si>
  <si>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</si>
  <si>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</si>
  <si>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 xml:space="preserve">Reimbursement Rate (effective 1-1-2020)  </t>
  </si>
  <si>
    <t>2021 Expense Claim &amp; Travel Reporting Form</t>
  </si>
  <si>
    <t>2021 Mileage Reimbursement Chart</t>
  </si>
  <si>
    <t xml:space="preserve">Mileage due employee ($0.56 per mile)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</si>
</sst>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4" fontId="0" fillId="0" borderId="3" xfId="0" applyNumberFormat="1" applyFill="1" applyBorder="1" applyAlignment="1" applyProtection="1">
      <alignment horizontal="center"/>
      <protection locked="0"/>
    </xf>
    <xf numFmtId="164"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0" fillId="0" borderId="19" xfId="0" applyNumberFormat="1" applyFill="1" applyBorder="1" applyProtection="1">
      <protection locked="0"/>
    </xf>
    <xf numFmtId="0" fontId="0" fillId="0" borderId="8" xfId="0" applyNumberFormat="1" applyFill="1" applyBorder="1" applyProtection="1">
      <protection locked="0"/>
    </xf>
    <xf numFmtId="0" fontId="0" fillId="0" borderId="12" xfId="0" applyNumberFormat="1" applyFill="1" applyBorder="1" applyProtection="1">
      <protection locked="0"/>
    </xf>
    <xf numFmtId="44" fontId="4" fillId="4" borderId="17" xfId="1" applyFont="1" applyFill="1" applyBorder="1" applyAlignment="1" applyProtection="1">
      <alignment horizontal="center" vertical="center"/>
    </xf>
    <xf numFmtId="44" fontId="0" fillId="4" borderId="15" xfId="1" applyFont="1" applyFill="1" applyBorder="1" applyAlignment="1" applyProtection="1">
      <alignment horizontal="center" vertical="center"/>
    </xf>
    <xf numFmtId="44" fontId="4" fillId="4" borderId="8" xfId="1" applyFont="1" applyFill="1" applyBorder="1" applyAlignment="1" applyProtection="1">
      <alignment horizontal="center" vertical="center"/>
    </xf>
    <xf numFmtId="44" fontId="0" fillId="4" borderId="8" xfId="1" applyFont="1" applyFill="1" applyBorder="1" applyAlignment="1" applyProtection="1">
      <alignment horizontal="center" vertical="center"/>
    </xf>
    <xf numFmtId="44" fontId="4" fillId="4" borderId="12" xfId="1" applyFont="1" applyFill="1" applyBorder="1" applyAlignment="1" applyProtection="1">
      <alignment horizontal="center" vertical="center"/>
    </xf>
    <xf numFmtId="44" fontId="0" fillId="4" borderId="12"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44" fontId="0" fillId="5" borderId="8"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6" borderId="19" xfId="1" applyFont="1" applyFill="1" applyBorder="1" applyAlignment="1" applyProtection="1">
      <alignment horizontal="center" vertical="center"/>
    </xf>
    <xf numFmtId="44" fontId="0" fillId="6" borderId="8" xfId="1" applyFont="1" applyFill="1" applyBorder="1" applyAlignment="1" applyProtection="1">
      <alignment horizontal="center" vertical="center"/>
    </xf>
    <xf numFmtId="44" fontId="0" fillId="6" borderId="12" xfId="1" applyFont="1" applyFill="1" applyBorder="1" applyAlignment="1" applyProtection="1">
      <alignment horizontal="center" vertical="center"/>
    </xf>
    <xf numFmtId="0" fontId="27" fillId="0" borderId="0" xfId="0" applyFont="1" applyAlignment="1">
      <alignment horizontal="center"/>
    </xf>
    <xf numFmtId="0" fontId="35" fillId="0" borderId="0" xfId="0" applyFont="1" applyAlignment="1">
      <alignment horizontal="center"/>
    </xf>
    <xf numFmtId="0" fontId="0" fillId="0" borderId="3" xfId="0" applyFont="1" applyBorder="1" applyAlignment="1" applyProtection="1">
      <alignment horizontal="left"/>
      <protection locked="0"/>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3" borderId="5" xfId="0" applyFont="1" applyFill="1" applyBorder="1" applyAlignment="1">
      <alignment horizont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workbookViewId="0">
      <selection activeCell="L13" sqref="L13"/>
    </sheetView>
  </sheetViews>
  <sheetFormatPr defaultRowHeight="14.4" x14ac:dyDescent="0.3"/>
  <cols>
    <col min="1" max="1" width="3.44140625" customWidth="1"/>
    <col min="2" max="2" width="2.88671875" customWidth="1"/>
    <col min="3" max="3" width="2.44140625" customWidth="1"/>
    <col min="4" max="4" width="3.5546875" customWidth="1"/>
  </cols>
  <sheetData>
    <row r="1" spans="1:15" s="103" customFormat="1" ht="21" x14ac:dyDescent="0.4">
      <c r="A1" s="119" t="s">
        <v>134</v>
      </c>
      <c r="B1" s="119"/>
      <c r="C1" s="119"/>
      <c r="D1" s="119"/>
      <c r="E1" s="119"/>
      <c r="F1" s="119"/>
      <c r="G1" s="119"/>
      <c r="H1" s="119"/>
      <c r="I1" s="119"/>
      <c r="J1" s="119"/>
    </row>
    <row r="2" spans="1:15" s="103" customFormat="1" ht="21" x14ac:dyDescent="0.4">
      <c r="A2" s="133" t="s">
        <v>173</v>
      </c>
    </row>
    <row r="3" spans="1:15" s="1" customFormat="1" x14ac:dyDescent="0.3">
      <c r="A3" s="1" t="s">
        <v>82</v>
      </c>
      <c r="B3" s="1" t="s">
        <v>99</v>
      </c>
    </row>
    <row r="4" spans="1:15" s="60" customFormat="1" x14ac:dyDescent="0.3">
      <c r="B4" s="104" t="s">
        <v>69</v>
      </c>
      <c r="C4" s="60" t="s">
        <v>89</v>
      </c>
    </row>
    <row r="5" spans="1:15" s="60" customFormat="1" x14ac:dyDescent="0.3">
      <c r="C5" s="60" t="s">
        <v>64</v>
      </c>
      <c r="D5" s="60" t="s">
        <v>83</v>
      </c>
    </row>
    <row r="6" spans="1:15" s="60" customFormat="1" x14ac:dyDescent="0.3">
      <c r="D6" s="60" t="s">
        <v>66</v>
      </c>
      <c r="E6" s="60" t="s">
        <v>84</v>
      </c>
      <c r="O6" s="104"/>
    </row>
    <row r="7" spans="1:15" s="60" customFormat="1" x14ac:dyDescent="0.3">
      <c r="E7" s="60" t="s">
        <v>85</v>
      </c>
      <c r="O7" s="104"/>
    </row>
    <row r="8" spans="1:15" s="60" customFormat="1" x14ac:dyDescent="0.3">
      <c r="E8" s="60" t="s">
        <v>86</v>
      </c>
    </row>
    <row r="9" spans="1:15" x14ac:dyDescent="0.3">
      <c r="D9" t="s">
        <v>65</v>
      </c>
    </row>
    <row r="10" spans="1:15" x14ac:dyDescent="0.3">
      <c r="D10" t="s">
        <v>66</v>
      </c>
      <c r="E10" t="s">
        <v>94</v>
      </c>
    </row>
    <row r="11" spans="1:15" x14ac:dyDescent="0.3">
      <c r="D11" t="s">
        <v>66</v>
      </c>
      <c r="E11" t="s">
        <v>95</v>
      </c>
    </row>
    <row r="12" spans="1:15" x14ac:dyDescent="0.3">
      <c r="D12" t="s">
        <v>66</v>
      </c>
      <c r="E12" t="s">
        <v>96</v>
      </c>
    </row>
    <row r="13" spans="1:15" s="60" customFormat="1" x14ac:dyDescent="0.3">
      <c r="C13" s="60" t="s">
        <v>67</v>
      </c>
      <c r="D13" s="60" t="s">
        <v>87</v>
      </c>
    </row>
    <row r="14" spans="1:15" s="60" customFormat="1" x14ac:dyDescent="0.3">
      <c r="D14" s="60" t="s">
        <v>66</v>
      </c>
      <c r="E14" s="60" t="s">
        <v>88</v>
      </c>
    </row>
    <row r="15" spans="1:15" s="60" customFormat="1" x14ac:dyDescent="0.3">
      <c r="D15" s="60" t="s">
        <v>66</v>
      </c>
      <c r="E15" s="60" t="s">
        <v>90</v>
      </c>
    </row>
    <row r="16" spans="1:15" x14ac:dyDescent="0.3">
      <c r="D16" t="s">
        <v>65</v>
      </c>
    </row>
    <row r="17" spans="1:7" x14ac:dyDescent="0.3">
      <c r="D17" t="s">
        <v>66</v>
      </c>
      <c r="E17" t="s">
        <v>68</v>
      </c>
    </row>
    <row r="18" spans="1:7" x14ac:dyDescent="0.3">
      <c r="E18" t="s">
        <v>92</v>
      </c>
    </row>
    <row r="19" spans="1:7" x14ac:dyDescent="0.3">
      <c r="E19" t="s">
        <v>93</v>
      </c>
    </row>
    <row r="20" spans="1:7" x14ac:dyDescent="0.3">
      <c r="E20" t="s">
        <v>91</v>
      </c>
    </row>
    <row r="21" spans="1:7" s="60" customFormat="1" x14ac:dyDescent="0.3">
      <c r="A21" s="1" t="s">
        <v>97</v>
      </c>
      <c r="B21" s="1" t="s">
        <v>98</v>
      </c>
      <c r="C21" s="1"/>
      <c r="D21" s="1"/>
      <c r="E21" s="1"/>
      <c r="F21" s="1"/>
      <c r="G21" s="1"/>
    </row>
    <row r="22" spans="1:7" s="60" customFormat="1" x14ac:dyDescent="0.3">
      <c r="B22" s="104" t="s">
        <v>69</v>
      </c>
      <c r="C22" s="60" t="s">
        <v>100</v>
      </c>
    </row>
    <row r="23" spans="1:7" s="60" customFormat="1" x14ac:dyDescent="0.3">
      <c r="C23" s="107" t="s">
        <v>101</v>
      </c>
    </row>
    <row r="24" spans="1:7" s="1" customFormat="1" x14ac:dyDescent="0.3">
      <c r="B24" s="108" t="s">
        <v>104</v>
      </c>
      <c r="C24" s="60" t="s">
        <v>133</v>
      </c>
    </row>
    <row r="25" spans="1:7" s="60" customFormat="1" x14ac:dyDescent="0.3">
      <c r="A25" s="1" t="s">
        <v>135</v>
      </c>
      <c r="B25" s="108" t="s">
        <v>136</v>
      </c>
      <c r="C25" s="1"/>
    </row>
    <row r="26" spans="1:7" s="60" customFormat="1" x14ac:dyDescent="0.3">
      <c r="B26" s="104" t="s">
        <v>69</v>
      </c>
      <c r="C26" s="60" t="s">
        <v>137</v>
      </c>
    </row>
    <row r="27" spans="1:7" s="60" customFormat="1" x14ac:dyDescent="0.3">
      <c r="C27" s="60" t="s">
        <v>138</v>
      </c>
    </row>
    <row r="28" spans="1:7" s="60" customFormat="1" x14ac:dyDescent="0.3">
      <c r="B28" s="108" t="s">
        <v>104</v>
      </c>
      <c r="C28" s="60" t="s">
        <v>139</v>
      </c>
    </row>
    <row r="29" spans="1:7" s="60" customFormat="1" x14ac:dyDescent="0.3">
      <c r="A29" s="60" t="s">
        <v>140</v>
      </c>
      <c r="B29" s="1" t="s">
        <v>141</v>
      </c>
      <c r="C29" s="118"/>
    </row>
    <row r="30" spans="1:7" s="60" customFormat="1" x14ac:dyDescent="0.3">
      <c r="B30" s="60" t="s">
        <v>142</v>
      </c>
    </row>
    <row r="31" spans="1:7" s="60" customFormat="1" x14ac:dyDescent="0.3">
      <c r="B31" s="104" t="s">
        <v>143</v>
      </c>
    </row>
    <row r="32" spans="1:7" s="60" customFormat="1" x14ac:dyDescent="0.3"/>
    <row r="33" s="60" customFormat="1" x14ac:dyDescent="0.3"/>
    <row r="34" s="60" customFormat="1" x14ac:dyDescent="0.3"/>
    <row r="35" s="60" customFormat="1" x14ac:dyDescent="0.3"/>
    <row r="36" s="60" customFormat="1" x14ac:dyDescent="0.3"/>
    <row r="37" s="60" customFormat="1" x14ac:dyDescent="0.3"/>
    <row r="38" s="60" customFormat="1" x14ac:dyDescent="0.3"/>
  </sheetData>
  <sheetProtection algorithmName="SHA-512" hashValue="JaR/CHAZoSnWYF4HiImUZZwbTPtzVbnJa3TNCjcDc5CAvAwqRlQiz5Fp2NEDXf+uPnYy/dPnIQw/TgSbj+Ccuw==" saltValue="2b9myiBaa9HK6yrwLKeS8w==" spinCount="100000" sheet="1" objects="1" scenarios="1"/>
  <hyperlinks>
    <hyperlink ref="C2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O31"/>
  <sheetViews>
    <sheetView tabSelected="1" zoomScale="80" zoomScaleNormal="80" zoomScaleSheetLayoutView="80" workbookViewId="0">
      <selection activeCell="D10" sqref="D10:D17"/>
    </sheetView>
  </sheetViews>
  <sheetFormatPr defaultRowHeight="14.4" x14ac:dyDescent="0.3"/>
  <cols>
    <col min="1" max="1" width="29.109375" customWidth="1"/>
    <col min="2" max="2" width="59.109375" customWidth="1"/>
    <col min="3" max="3" width="15.109375" customWidth="1"/>
    <col min="4" max="4" width="15.6640625" bestFit="1" customWidth="1"/>
    <col min="5" max="5" width="14.5546875" hidden="1" customWidth="1"/>
    <col min="6" max="6" width="61" bestFit="1" customWidth="1"/>
    <col min="7" max="7" width="20.88671875" customWidth="1"/>
  </cols>
  <sheetData>
    <row r="1" spans="1:7" x14ac:dyDescent="0.3">
      <c r="A1" s="162" t="s">
        <v>132</v>
      </c>
      <c r="B1" s="162"/>
      <c r="C1" s="162"/>
      <c r="D1" s="162"/>
      <c r="E1" s="162"/>
      <c r="F1" s="162"/>
      <c r="G1" s="162"/>
    </row>
    <row r="2" spans="1:7" ht="31.95" customHeight="1" x14ac:dyDescent="0.55000000000000004">
      <c r="A2" s="163" t="s">
        <v>177</v>
      </c>
      <c r="B2" s="163"/>
      <c r="C2" s="163"/>
      <c r="D2" s="163"/>
      <c r="E2" s="163"/>
      <c r="F2" s="163"/>
      <c r="G2" s="163"/>
    </row>
    <row r="3" spans="1:7" ht="34.950000000000003" customHeight="1" x14ac:dyDescent="0.3"/>
    <row r="4" spans="1:7" ht="18.600000000000001" customHeight="1" x14ac:dyDescent="0.3">
      <c r="A4" s="76" t="s">
        <v>39</v>
      </c>
      <c r="B4" s="134"/>
      <c r="C4" s="76" t="s">
        <v>0</v>
      </c>
      <c r="D4" s="175"/>
      <c r="E4" s="175"/>
      <c r="F4" s="175"/>
    </row>
    <row r="5" spans="1:7" ht="18.600000000000001" customHeight="1" x14ac:dyDescent="0.3">
      <c r="A5" s="76" t="s">
        <v>40</v>
      </c>
      <c r="B5" s="135"/>
      <c r="C5" s="76" t="s">
        <v>1</v>
      </c>
      <c r="D5" s="176"/>
      <c r="E5" s="176"/>
      <c r="F5" s="176"/>
    </row>
    <row r="6" spans="1:7" x14ac:dyDescent="0.3">
      <c r="A6" s="9"/>
      <c r="B6" s="9"/>
      <c r="C6" s="9"/>
      <c r="D6" s="9"/>
      <c r="E6" s="9"/>
      <c r="F6" s="9"/>
      <c r="G6" s="9"/>
    </row>
    <row r="7" spans="1:7" ht="25.5" customHeight="1" x14ac:dyDescent="0.3">
      <c r="A7" s="75" t="s">
        <v>52</v>
      </c>
      <c r="B7" s="164"/>
      <c r="C7" s="164"/>
      <c r="D7" s="164"/>
      <c r="E7" s="164"/>
      <c r="F7" s="164"/>
      <c r="G7" s="164"/>
    </row>
    <row r="8" spans="1:7" x14ac:dyDescent="0.3">
      <c r="A8" s="9"/>
      <c r="B8" s="9"/>
      <c r="C8" s="9"/>
      <c r="D8" s="9"/>
      <c r="E8" s="9"/>
      <c r="F8" s="9"/>
      <c r="G8" s="9"/>
    </row>
    <row r="9" spans="1:7" s="145" customFormat="1" ht="61.2" customHeight="1" x14ac:dyDescent="0.3">
      <c r="A9" s="140" t="s">
        <v>2</v>
      </c>
      <c r="B9" s="146" t="s">
        <v>174</v>
      </c>
      <c r="C9" s="141" t="s">
        <v>53</v>
      </c>
      <c r="D9" s="142" t="s">
        <v>50</v>
      </c>
      <c r="E9" s="143" t="s">
        <v>55</v>
      </c>
      <c r="F9" s="144" t="s">
        <v>74</v>
      </c>
      <c r="G9" s="144" t="s">
        <v>105</v>
      </c>
    </row>
    <row r="10" spans="1:7" x14ac:dyDescent="0.3">
      <c r="A10" s="70"/>
      <c r="B10" s="136"/>
      <c r="C10" s="68"/>
      <c r="D10" s="69"/>
      <c r="E10" s="89">
        <f>D10*0.56</f>
        <v>0</v>
      </c>
      <c r="F10" s="147"/>
      <c r="G10" s="80">
        <f>C10+E10</f>
        <v>0</v>
      </c>
    </row>
    <row r="11" spans="1:7" x14ac:dyDescent="0.3">
      <c r="A11" s="67"/>
      <c r="B11" s="137"/>
      <c r="C11" s="64"/>
      <c r="D11" s="65"/>
      <c r="E11" s="89">
        <f t="shared" ref="E11:E17" si="0">D11*0.56</f>
        <v>0</v>
      </c>
      <c r="F11" s="148"/>
      <c r="G11" s="80">
        <f t="shared" ref="G11:G17" si="1">C11+E11</f>
        <v>0</v>
      </c>
    </row>
    <row r="12" spans="1:7" x14ac:dyDescent="0.3">
      <c r="A12" s="67"/>
      <c r="B12" s="138"/>
      <c r="C12" s="64"/>
      <c r="D12" s="65"/>
      <c r="E12" s="89">
        <f t="shared" si="0"/>
        <v>0</v>
      </c>
      <c r="F12" s="148"/>
      <c r="G12" s="80">
        <f t="shared" si="1"/>
        <v>0</v>
      </c>
    </row>
    <row r="13" spans="1:7" x14ac:dyDescent="0.3">
      <c r="A13" s="66"/>
      <c r="B13" s="138"/>
      <c r="C13" s="64"/>
      <c r="D13" s="65"/>
      <c r="E13" s="89">
        <f t="shared" si="0"/>
        <v>0</v>
      </c>
      <c r="F13" s="148"/>
      <c r="G13" s="80">
        <f t="shared" si="1"/>
        <v>0</v>
      </c>
    </row>
    <row r="14" spans="1:7" x14ac:dyDescent="0.3">
      <c r="A14" s="66"/>
      <c r="B14" s="138"/>
      <c r="C14" s="64"/>
      <c r="D14" s="65"/>
      <c r="E14" s="89">
        <f t="shared" si="0"/>
        <v>0</v>
      </c>
      <c r="F14" s="148"/>
      <c r="G14" s="80">
        <f t="shared" si="1"/>
        <v>0</v>
      </c>
    </row>
    <row r="15" spans="1:7" x14ac:dyDescent="0.3">
      <c r="A15" s="66"/>
      <c r="B15" s="138"/>
      <c r="C15" s="64"/>
      <c r="D15" s="65"/>
      <c r="E15" s="89">
        <f t="shared" si="0"/>
        <v>0</v>
      </c>
      <c r="F15" s="148"/>
      <c r="G15" s="80">
        <f t="shared" si="1"/>
        <v>0</v>
      </c>
    </row>
    <row r="16" spans="1:7" x14ac:dyDescent="0.3">
      <c r="A16" s="66"/>
      <c r="B16" s="138"/>
      <c r="C16" s="64"/>
      <c r="D16" s="65"/>
      <c r="E16" s="89">
        <f t="shared" si="0"/>
        <v>0</v>
      </c>
      <c r="F16" s="148"/>
      <c r="G16" s="80">
        <f t="shared" si="1"/>
        <v>0</v>
      </c>
    </row>
    <row r="17" spans="1:15" x14ac:dyDescent="0.3">
      <c r="A17" s="63"/>
      <c r="B17" s="139"/>
      <c r="C17" s="61"/>
      <c r="D17" s="62"/>
      <c r="E17" s="89">
        <f t="shared" si="0"/>
        <v>0</v>
      </c>
      <c r="F17" s="149"/>
      <c r="G17" s="81">
        <f t="shared" si="1"/>
        <v>0</v>
      </c>
    </row>
    <row r="19" spans="1:15" ht="19.2" customHeight="1" x14ac:dyDescent="0.3">
      <c r="A19" s="165" t="s">
        <v>108</v>
      </c>
      <c r="B19" s="166"/>
      <c r="C19" s="167"/>
      <c r="D19" s="7"/>
      <c r="E19" s="90"/>
      <c r="F19" s="91" t="s">
        <v>179</v>
      </c>
      <c r="G19" s="11">
        <f>SUM(E10:E17)</f>
        <v>0</v>
      </c>
    </row>
    <row r="20" spans="1:15" ht="19.2" customHeight="1" x14ac:dyDescent="0.3">
      <c r="A20" s="168"/>
      <c r="B20" s="169"/>
      <c r="C20" s="170"/>
      <c r="F20" s="78" t="s">
        <v>106</v>
      </c>
      <c r="G20" s="12">
        <f>SUM(C10:C17)</f>
        <v>0</v>
      </c>
    </row>
    <row r="21" spans="1:15" ht="19.2" customHeight="1" x14ac:dyDescent="0.3">
      <c r="A21" s="171"/>
      <c r="B21" s="172"/>
      <c r="C21" s="173"/>
      <c r="F21" s="85" t="s">
        <v>58</v>
      </c>
      <c r="G21" s="86">
        <f>SUM(G19:G20)</f>
        <v>0</v>
      </c>
    </row>
    <row r="22" spans="1:15" s="7" customFormat="1" ht="19.2" customHeight="1" x14ac:dyDescent="0.35">
      <c r="A22" s="111" t="s">
        <v>116</v>
      </c>
      <c r="B22" s="84"/>
      <c r="C22" s="84"/>
      <c r="F22" s="77" t="s">
        <v>47</v>
      </c>
      <c r="G22" s="82"/>
    </row>
    <row r="23" spans="1:15" ht="19.2" customHeight="1" x14ac:dyDescent="0.35">
      <c r="A23" s="117" t="s">
        <v>75</v>
      </c>
      <c r="F23" s="59" t="s">
        <v>41</v>
      </c>
      <c r="G23" s="87">
        <f>IF(((G21-G22)&gt;0),0,(G22-G21))</f>
        <v>0</v>
      </c>
      <c r="O23" s="6"/>
    </row>
    <row r="24" spans="1:15" ht="19.2" customHeight="1" x14ac:dyDescent="0.3">
      <c r="A24" s="1"/>
      <c r="F24" s="59" t="s">
        <v>42</v>
      </c>
      <c r="G24" s="87">
        <f>IF(G21-G22&gt;0, G21-G22, 0)</f>
        <v>0</v>
      </c>
    </row>
    <row r="26" spans="1:15" ht="25.2" customHeight="1" x14ac:dyDescent="0.3">
      <c r="A26" s="4" t="s">
        <v>3</v>
      </c>
      <c r="B26" s="2"/>
      <c r="C26" s="77" t="s">
        <v>0</v>
      </c>
      <c r="D26" s="5"/>
      <c r="E26" s="79"/>
      <c r="F26" s="77" t="s">
        <v>103</v>
      </c>
      <c r="G26" s="93">
        <f>+'2021 Non-Reimbursed Expenses 2'!I20</f>
        <v>0</v>
      </c>
    </row>
    <row r="27" spans="1:15" ht="21.6" customHeight="1" x14ac:dyDescent="0.3">
      <c r="A27" s="4" t="s">
        <v>4</v>
      </c>
      <c r="B27" s="2"/>
      <c r="C27" s="77" t="s">
        <v>0</v>
      </c>
      <c r="D27" s="2"/>
      <c r="E27" s="79"/>
      <c r="F27" s="76" t="s">
        <v>70</v>
      </c>
      <c r="G27" s="94">
        <f>+G24+G26:G26</f>
        <v>0</v>
      </c>
    </row>
    <row r="28" spans="1:15" ht="22.95" customHeight="1" x14ac:dyDescent="0.3">
      <c r="A28" s="4" t="s">
        <v>5</v>
      </c>
      <c r="B28" s="3"/>
      <c r="C28" s="77" t="s">
        <v>0</v>
      </c>
      <c r="D28" s="2"/>
      <c r="E28" s="79"/>
      <c r="F28" s="1" t="s">
        <v>102</v>
      </c>
      <c r="G28" s="94"/>
    </row>
    <row r="29" spans="1:15" ht="22.2" customHeight="1" x14ac:dyDescent="0.3">
      <c r="A29" s="4" t="s">
        <v>6</v>
      </c>
      <c r="B29" s="2"/>
      <c r="C29" s="77" t="s">
        <v>0</v>
      </c>
      <c r="D29" s="2"/>
      <c r="E29" s="79"/>
      <c r="G29" s="94" t="s">
        <v>71</v>
      </c>
    </row>
    <row r="30" spans="1:15" x14ac:dyDescent="0.3">
      <c r="C30" s="79"/>
    </row>
    <row r="31" spans="1:15" ht="21" x14ac:dyDescent="0.4">
      <c r="A31" s="174" t="s">
        <v>49</v>
      </c>
      <c r="B31" s="174"/>
      <c r="C31" s="174"/>
      <c r="D31" s="174"/>
      <c r="E31" s="174"/>
      <c r="F31" s="174"/>
      <c r="G31" s="174"/>
    </row>
  </sheetData>
  <sheetProtection algorithmName="SHA-512" hashValue="8holpt3B5yE0XukToqESSu+6XXZw/OPkiEXkb73J77HPlVUvrOkUQHKhkdlvc4+OriI/W65iv2MZEBxeEWLCww==" saltValue="jc7IIk4+M+wxkjz3CkfK4w=="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Q28"/>
  <sheetViews>
    <sheetView zoomScaleNormal="100" workbookViewId="0">
      <selection activeCell="L9" sqref="L9"/>
    </sheetView>
  </sheetViews>
  <sheetFormatPr defaultRowHeight="14.4" x14ac:dyDescent="0.3"/>
  <cols>
    <col min="1" max="1" width="13.33203125" customWidth="1"/>
    <col min="2" max="2" width="15.109375" customWidth="1"/>
    <col min="3" max="3" width="28.6640625" customWidth="1"/>
    <col min="4" max="4" width="15.109375" customWidth="1"/>
    <col min="5" max="6" width="22.5546875" customWidth="1"/>
    <col min="7" max="7" width="15.6640625" customWidth="1"/>
    <col min="8" max="8" width="19.6640625" customWidth="1"/>
    <col min="9" max="9" width="17.88671875" customWidth="1"/>
  </cols>
  <sheetData>
    <row r="1" spans="1:9" x14ac:dyDescent="0.3">
      <c r="D1" s="118" t="s">
        <v>132</v>
      </c>
    </row>
    <row r="2" spans="1:9" ht="31.95" customHeight="1" x14ac:dyDescent="0.6">
      <c r="B2" s="8"/>
      <c r="C2" s="178" t="s">
        <v>177</v>
      </c>
      <c r="D2" s="178"/>
      <c r="E2" s="178"/>
      <c r="F2" s="178"/>
      <c r="G2" s="178"/>
      <c r="H2" s="178"/>
      <c r="I2" s="178"/>
    </row>
    <row r="3" spans="1:9" ht="21.75" customHeight="1" x14ac:dyDescent="0.4">
      <c r="D3" s="106" t="s">
        <v>107</v>
      </c>
      <c r="E3" s="105"/>
      <c r="F3" s="105"/>
      <c r="G3" s="105"/>
      <c r="H3" s="105"/>
    </row>
    <row r="4" spans="1:9" ht="21.75" customHeight="1" x14ac:dyDescent="0.4">
      <c r="D4" s="106"/>
      <c r="E4" s="105"/>
      <c r="F4" s="105"/>
      <c r="G4" s="105"/>
      <c r="H4" s="105"/>
    </row>
    <row r="5" spans="1:9" ht="18.600000000000001" customHeight="1" x14ac:dyDescent="0.3">
      <c r="A5" s="76" t="s">
        <v>39</v>
      </c>
      <c r="B5" s="177"/>
      <c r="C5" s="177"/>
      <c r="D5" s="76" t="s">
        <v>0</v>
      </c>
      <c r="E5" s="175"/>
      <c r="F5" s="175"/>
      <c r="G5" s="175"/>
      <c r="H5" s="175"/>
    </row>
    <row r="6" spans="1:9" ht="18.600000000000001" customHeight="1" x14ac:dyDescent="0.3">
      <c r="A6" s="76" t="s">
        <v>40</v>
      </c>
      <c r="B6" s="179"/>
      <c r="C6" s="179"/>
      <c r="D6" s="76" t="s">
        <v>1</v>
      </c>
      <c r="E6" s="176"/>
      <c r="F6" s="176"/>
      <c r="G6" s="176"/>
      <c r="H6" s="176"/>
    </row>
    <row r="7" spans="1:9" x14ac:dyDescent="0.3">
      <c r="A7" s="9"/>
      <c r="B7" s="9"/>
      <c r="C7" s="9"/>
      <c r="D7" s="9"/>
      <c r="E7" s="9"/>
      <c r="F7" s="9"/>
      <c r="G7" s="9"/>
      <c r="H7" s="9"/>
      <c r="I7" s="9"/>
    </row>
    <row r="8" spans="1:9" ht="17.25" customHeight="1" x14ac:dyDescent="0.3">
      <c r="A8" s="75" t="s">
        <v>52</v>
      </c>
      <c r="B8" s="1"/>
      <c r="C8" s="177"/>
      <c r="D8" s="177"/>
      <c r="E8" s="177"/>
      <c r="F8" s="177"/>
      <c r="G8" s="177"/>
      <c r="H8" s="177"/>
      <c r="I8" s="177"/>
    </row>
    <row r="9" spans="1:9" x14ac:dyDescent="0.3">
      <c r="A9" s="9"/>
      <c r="B9" s="9"/>
      <c r="C9" s="9"/>
      <c r="D9" s="9"/>
      <c r="E9" s="9"/>
      <c r="F9" s="9"/>
      <c r="G9" s="9"/>
      <c r="H9" s="9"/>
      <c r="I9" s="9"/>
    </row>
    <row r="10" spans="1:9" s="4" customFormat="1" ht="61.2" customHeight="1" x14ac:dyDescent="0.3">
      <c r="A10" s="71" t="s">
        <v>2</v>
      </c>
      <c r="B10" s="184" t="s">
        <v>77</v>
      </c>
      <c r="C10" s="185"/>
      <c r="D10" s="73" t="s">
        <v>78</v>
      </c>
      <c r="E10" s="95" t="s">
        <v>79</v>
      </c>
      <c r="F10" s="95" t="s">
        <v>73</v>
      </c>
      <c r="G10" s="72" t="s">
        <v>72</v>
      </c>
      <c r="H10" s="100" t="s">
        <v>76</v>
      </c>
      <c r="I10" s="72" t="s">
        <v>80</v>
      </c>
    </row>
    <row r="11" spans="1:9" ht="15" customHeight="1" x14ac:dyDescent="0.3">
      <c r="A11" s="70"/>
      <c r="B11" s="186"/>
      <c r="C11" s="187"/>
      <c r="D11" s="68"/>
      <c r="E11" s="69"/>
      <c r="F11" s="98"/>
      <c r="G11" s="96"/>
      <c r="H11" s="147"/>
      <c r="I11" s="80">
        <f>+D11</f>
        <v>0</v>
      </c>
    </row>
    <row r="12" spans="1:9" ht="15" customHeight="1" x14ac:dyDescent="0.3">
      <c r="A12" s="67"/>
      <c r="B12" s="180"/>
      <c r="C12" s="181"/>
      <c r="D12" s="64"/>
      <c r="E12" s="65"/>
      <c r="F12" s="69"/>
      <c r="G12" s="96"/>
      <c r="H12" s="148"/>
      <c r="I12" s="80">
        <f t="shared" ref="I12:I18" si="0">+D12</f>
        <v>0</v>
      </c>
    </row>
    <row r="13" spans="1:9" ht="15" customHeight="1" x14ac:dyDescent="0.3">
      <c r="A13" s="67"/>
      <c r="B13" s="180"/>
      <c r="C13" s="181"/>
      <c r="D13" s="64"/>
      <c r="E13" s="65"/>
      <c r="F13" s="69"/>
      <c r="G13" s="96"/>
      <c r="H13" s="148"/>
      <c r="I13" s="80">
        <f t="shared" si="0"/>
        <v>0</v>
      </c>
    </row>
    <row r="14" spans="1:9" ht="15" customHeight="1" x14ac:dyDescent="0.3">
      <c r="A14" s="66"/>
      <c r="B14" s="180"/>
      <c r="C14" s="181"/>
      <c r="D14" s="64"/>
      <c r="E14" s="65"/>
      <c r="F14" s="69"/>
      <c r="G14" s="96"/>
      <c r="H14" s="148"/>
      <c r="I14" s="80">
        <f t="shared" si="0"/>
        <v>0</v>
      </c>
    </row>
    <row r="15" spans="1:9" ht="15" customHeight="1" x14ac:dyDescent="0.3">
      <c r="A15" s="66"/>
      <c r="B15" s="180"/>
      <c r="C15" s="181"/>
      <c r="D15" s="64"/>
      <c r="E15" s="65"/>
      <c r="F15" s="69"/>
      <c r="G15" s="96"/>
      <c r="H15" s="148"/>
      <c r="I15" s="80">
        <f t="shared" si="0"/>
        <v>0</v>
      </c>
    </row>
    <row r="16" spans="1:9" ht="15" customHeight="1" x14ac:dyDescent="0.3">
      <c r="A16" s="66"/>
      <c r="B16" s="180"/>
      <c r="C16" s="181"/>
      <c r="D16" s="64"/>
      <c r="E16" s="65"/>
      <c r="F16" s="69"/>
      <c r="G16" s="96"/>
      <c r="H16" s="148"/>
      <c r="I16" s="80">
        <f t="shared" si="0"/>
        <v>0</v>
      </c>
    </row>
    <row r="17" spans="1:17" ht="15" customHeight="1" x14ac:dyDescent="0.3">
      <c r="A17" s="66"/>
      <c r="B17" s="180"/>
      <c r="C17" s="181"/>
      <c r="D17" s="64"/>
      <c r="E17" s="65"/>
      <c r="F17" s="69"/>
      <c r="G17" s="96"/>
      <c r="H17" s="148"/>
      <c r="I17" s="80">
        <f t="shared" si="0"/>
        <v>0</v>
      </c>
    </row>
    <row r="18" spans="1:17" ht="15" customHeight="1" x14ac:dyDescent="0.3">
      <c r="A18" s="63"/>
      <c r="B18" s="182"/>
      <c r="C18" s="183"/>
      <c r="D18" s="61"/>
      <c r="E18" s="62"/>
      <c r="F18" s="99"/>
      <c r="G18" s="97"/>
      <c r="H18" s="149"/>
      <c r="I18" s="80">
        <f t="shared" si="0"/>
        <v>0</v>
      </c>
    </row>
    <row r="20" spans="1:17" ht="19.2" customHeight="1" x14ac:dyDescent="0.3">
      <c r="A20" s="60"/>
      <c r="H20" s="59" t="s">
        <v>81</v>
      </c>
      <c r="I20" s="87">
        <f>SUM(I11:I18)</f>
        <v>0</v>
      </c>
      <c r="Q20" s="6"/>
    </row>
    <row r="21" spans="1:17" ht="19.2" customHeight="1" x14ac:dyDescent="0.3">
      <c r="A21" s="60"/>
      <c r="H21" s="102"/>
      <c r="I21" s="101"/>
    </row>
    <row r="23" spans="1:17" ht="25.2" customHeight="1" x14ac:dyDescent="0.3">
      <c r="A23" s="4" t="s">
        <v>3</v>
      </c>
      <c r="C23" s="2"/>
      <c r="D23" s="77" t="s">
        <v>0</v>
      </c>
      <c r="E23" s="5"/>
      <c r="F23" s="79"/>
      <c r="G23" s="79"/>
    </row>
    <row r="24" spans="1:17" ht="21.6" customHeight="1" x14ac:dyDescent="0.3">
      <c r="A24" s="4" t="s">
        <v>4</v>
      </c>
      <c r="C24" s="3"/>
      <c r="D24" s="77" t="s">
        <v>0</v>
      </c>
      <c r="E24" s="2"/>
      <c r="F24" s="79"/>
      <c r="G24" s="79"/>
    </row>
    <row r="25" spans="1:17" ht="22.95" customHeight="1" x14ac:dyDescent="0.3">
      <c r="A25" s="4" t="s">
        <v>5</v>
      </c>
      <c r="C25" s="3"/>
      <c r="D25" s="77" t="s">
        <v>0</v>
      </c>
      <c r="E25" s="2"/>
      <c r="F25" s="79"/>
      <c r="G25" s="79"/>
    </row>
    <row r="26" spans="1:17" ht="22.2" customHeight="1" x14ac:dyDescent="0.3">
      <c r="A26" s="4" t="s">
        <v>6</v>
      </c>
      <c r="C26" s="3"/>
      <c r="D26" s="77" t="s">
        <v>0</v>
      </c>
      <c r="E26" s="2"/>
      <c r="F26" s="79"/>
      <c r="G26" s="79"/>
    </row>
    <row r="28" spans="1:17" ht="21" x14ac:dyDescent="0.4">
      <c r="A28" s="174" t="s">
        <v>49</v>
      </c>
      <c r="B28" s="174"/>
      <c r="C28" s="174"/>
      <c r="D28" s="174"/>
      <c r="E28" s="174"/>
      <c r="F28" s="174"/>
      <c r="G28" s="174"/>
      <c r="H28" s="174"/>
      <c r="I28" s="174"/>
    </row>
  </sheetData>
  <sheetProtection algorithmName="SHA-512" hashValue="kudAuKZf8RlMpgwphp87pZQs1unF1ioxb8dvzrbsmIOKOISoi+JQjv0tFV5nnAjekEVrTSPUznKPynszAz9oQg==" saltValue="k31a3zPtQhrZC9uURXxkCw==" spinCount="100000" sheet="1" objects="1" scenarios="1"/>
  <mergeCells count="16">
    <mergeCell ref="B16:C16"/>
    <mergeCell ref="B17:C17"/>
    <mergeCell ref="B18:C18"/>
    <mergeCell ref="A28:I28"/>
    <mergeCell ref="B10:C10"/>
    <mergeCell ref="B11:C11"/>
    <mergeCell ref="B12:C12"/>
    <mergeCell ref="B13:C13"/>
    <mergeCell ref="B14:C14"/>
    <mergeCell ref="B15:C15"/>
    <mergeCell ref="C8:I8"/>
    <mergeCell ref="C2:I2"/>
    <mergeCell ref="B5:C5"/>
    <mergeCell ref="E5:H5"/>
    <mergeCell ref="B6:C6"/>
    <mergeCell ref="E6:H6"/>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P30"/>
  <sheetViews>
    <sheetView view="pageLayout" zoomScaleNormal="100" workbookViewId="0">
      <selection activeCell="H18" sqref="H18"/>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78" t="s">
        <v>62</v>
      </c>
      <c r="D1" s="178"/>
      <c r="E1" s="178"/>
      <c r="F1" s="178"/>
      <c r="G1" s="178"/>
      <c r="H1" s="178"/>
    </row>
    <row r="2" spans="1:8" ht="34.950000000000003" customHeight="1" x14ac:dyDescent="0.3"/>
    <row r="3" spans="1:8" ht="18.600000000000001" customHeight="1" x14ac:dyDescent="0.3">
      <c r="A3" s="76" t="s">
        <v>39</v>
      </c>
      <c r="B3" s="177"/>
      <c r="C3" s="177"/>
      <c r="D3" s="76" t="s">
        <v>0</v>
      </c>
      <c r="E3" s="175"/>
      <c r="F3" s="175"/>
      <c r="G3" s="175"/>
    </row>
    <row r="4" spans="1:8" ht="18.600000000000001" customHeight="1" x14ac:dyDescent="0.3">
      <c r="A4" s="76" t="s">
        <v>40</v>
      </c>
      <c r="B4" s="179"/>
      <c r="C4" s="179"/>
      <c r="D4" s="76" t="s">
        <v>1</v>
      </c>
      <c r="E4" s="176"/>
      <c r="F4" s="176"/>
      <c r="G4" s="176"/>
    </row>
    <row r="5" spans="1:8" x14ac:dyDescent="0.3">
      <c r="A5" s="9"/>
      <c r="B5" s="9"/>
      <c r="C5" s="9"/>
      <c r="D5" s="9"/>
      <c r="E5" s="9"/>
      <c r="F5" s="9"/>
      <c r="G5" s="9"/>
      <c r="H5" s="9"/>
    </row>
    <row r="6" spans="1:8" ht="43.2" customHeight="1" x14ac:dyDescent="0.3">
      <c r="A6" s="75" t="s">
        <v>52</v>
      </c>
      <c r="B6" s="1"/>
      <c r="C6" s="177"/>
      <c r="D6" s="177"/>
      <c r="E6" s="177"/>
      <c r="F6" s="177"/>
      <c r="G6" s="177"/>
      <c r="H6" s="177"/>
    </row>
    <row r="7" spans="1:8" x14ac:dyDescent="0.3">
      <c r="A7" s="9"/>
      <c r="B7" s="9"/>
      <c r="C7" s="9"/>
      <c r="D7" s="9"/>
      <c r="E7" s="9"/>
      <c r="F7" s="9"/>
      <c r="G7" s="9"/>
      <c r="H7" s="9"/>
    </row>
    <row r="8" spans="1:8" s="4" customFormat="1" ht="61.2" customHeight="1" x14ac:dyDescent="0.3">
      <c r="A8" s="71" t="s">
        <v>2</v>
      </c>
      <c r="B8" s="197" t="s">
        <v>51</v>
      </c>
      <c r="C8" s="185"/>
      <c r="D8" s="73" t="s">
        <v>53</v>
      </c>
      <c r="E8" s="74" t="s">
        <v>50</v>
      </c>
      <c r="F8" s="88" t="s">
        <v>55</v>
      </c>
      <c r="G8" s="72" t="s">
        <v>54</v>
      </c>
      <c r="H8" s="72" t="s">
        <v>56</v>
      </c>
    </row>
    <row r="9" spans="1:8" ht="15" customHeight="1" x14ac:dyDescent="0.3">
      <c r="A9" s="70"/>
      <c r="B9" s="186"/>
      <c r="C9" s="187"/>
      <c r="D9" s="68"/>
      <c r="E9" s="69"/>
      <c r="F9" s="89">
        <f>E9*0.545</f>
        <v>0</v>
      </c>
      <c r="G9" s="83"/>
      <c r="H9" s="80">
        <f>D9+F9</f>
        <v>0</v>
      </c>
    </row>
    <row r="10" spans="1:8" ht="15" customHeight="1" x14ac:dyDescent="0.3">
      <c r="A10" s="67"/>
      <c r="B10" s="180"/>
      <c r="C10" s="181"/>
      <c r="D10" s="64"/>
      <c r="E10" s="65"/>
      <c r="F10" s="89">
        <f t="shared" ref="F10:F16" si="0">E10*0.535</f>
        <v>0</v>
      </c>
      <c r="G10" s="64"/>
      <c r="H10" s="80">
        <f t="shared" ref="H10:H16" si="1">D10+F10</f>
        <v>0</v>
      </c>
    </row>
    <row r="11" spans="1:8" ht="15" customHeight="1" x14ac:dyDescent="0.3">
      <c r="A11" s="67"/>
      <c r="B11" s="180"/>
      <c r="C11" s="181"/>
      <c r="D11" s="64"/>
      <c r="E11" s="65"/>
      <c r="F11" s="89">
        <f t="shared" si="0"/>
        <v>0</v>
      </c>
      <c r="G11" s="64"/>
      <c r="H11" s="80">
        <f t="shared" si="1"/>
        <v>0</v>
      </c>
    </row>
    <row r="12" spans="1:8" ht="15" customHeight="1" x14ac:dyDescent="0.3">
      <c r="A12" s="66"/>
      <c r="B12" s="180"/>
      <c r="C12" s="181"/>
      <c r="D12" s="64"/>
      <c r="E12" s="65"/>
      <c r="F12" s="89">
        <f t="shared" si="0"/>
        <v>0</v>
      </c>
      <c r="G12" s="64"/>
      <c r="H12" s="80">
        <f t="shared" si="1"/>
        <v>0</v>
      </c>
    </row>
    <row r="13" spans="1:8" ht="15" customHeight="1" x14ac:dyDescent="0.3">
      <c r="A13" s="66"/>
      <c r="B13" s="180"/>
      <c r="C13" s="181"/>
      <c r="D13" s="64"/>
      <c r="E13" s="65"/>
      <c r="F13" s="89">
        <f t="shared" si="0"/>
        <v>0</v>
      </c>
      <c r="G13" s="64"/>
      <c r="H13" s="80">
        <f t="shared" si="1"/>
        <v>0</v>
      </c>
    </row>
    <row r="14" spans="1:8" ht="15" customHeight="1" x14ac:dyDescent="0.3">
      <c r="A14" s="66"/>
      <c r="B14" s="180"/>
      <c r="C14" s="181"/>
      <c r="D14" s="64"/>
      <c r="E14" s="65"/>
      <c r="F14" s="89">
        <f t="shared" si="0"/>
        <v>0</v>
      </c>
      <c r="G14" s="64"/>
      <c r="H14" s="80">
        <f t="shared" si="1"/>
        <v>0</v>
      </c>
    </row>
    <row r="15" spans="1:8" ht="15" customHeight="1" x14ac:dyDescent="0.3">
      <c r="A15" s="66"/>
      <c r="B15" s="180"/>
      <c r="C15" s="181"/>
      <c r="D15" s="64"/>
      <c r="E15" s="65"/>
      <c r="F15" s="89">
        <f t="shared" si="0"/>
        <v>0</v>
      </c>
      <c r="G15" s="64"/>
      <c r="H15" s="80">
        <f t="shared" si="1"/>
        <v>0</v>
      </c>
    </row>
    <row r="16" spans="1:8" ht="15" customHeight="1" x14ac:dyDescent="0.3">
      <c r="A16" s="63"/>
      <c r="B16" s="182"/>
      <c r="C16" s="183"/>
      <c r="D16" s="61"/>
      <c r="E16" s="62"/>
      <c r="F16" s="92">
        <f t="shared" si="0"/>
        <v>0</v>
      </c>
      <c r="G16" s="61"/>
      <c r="H16" s="81">
        <f t="shared" si="1"/>
        <v>0</v>
      </c>
    </row>
    <row r="18" spans="1:16" ht="19.2" customHeight="1" x14ac:dyDescent="0.3">
      <c r="A18" s="188" t="s">
        <v>48</v>
      </c>
      <c r="B18" s="189"/>
      <c r="C18" s="189"/>
      <c r="D18" s="190"/>
      <c r="E18" s="90"/>
      <c r="F18" s="90"/>
      <c r="G18" s="91" t="s">
        <v>63</v>
      </c>
      <c r="H18" s="11">
        <f>SUM(F9:F16)</f>
        <v>0</v>
      </c>
    </row>
    <row r="19" spans="1:16" ht="19.2" customHeight="1" x14ac:dyDescent="0.3">
      <c r="A19" s="191"/>
      <c r="B19" s="192"/>
      <c r="C19" s="192"/>
      <c r="D19" s="193"/>
      <c r="G19" s="78" t="s">
        <v>57</v>
      </c>
      <c r="H19" s="12">
        <f>SUM(D9:D16)</f>
        <v>0</v>
      </c>
    </row>
    <row r="20" spans="1:16" ht="19.2" customHeight="1" x14ac:dyDescent="0.3">
      <c r="A20" s="194"/>
      <c r="B20" s="195"/>
      <c r="C20" s="195"/>
      <c r="D20" s="196"/>
      <c r="G20" s="85" t="s">
        <v>58</v>
      </c>
      <c r="H20" s="86">
        <f>SUM(H18:H19)</f>
        <v>0</v>
      </c>
    </row>
    <row r="21" spans="1:16" s="7" customFormat="1" ht="19.2" customHeight="1" x14ac:dyDescent="0.3">
      <c r="A21" s="84"/>
      <c r="B21" s="84"/>
      <c r="C21" s="84"/>
      <c r="D21" s="84"/>
      <c r="G21" s="77" t="s">
        <v>47</v>
      </c>
      <c r="H21" s="82"/>
    </row>
    <row r="22" spans="1:16" ht="19.2" customHeight="1" x14ac:dyDescent="0.3">
      <c r="A22" s="60" t="s">
        <v>60</v>
      </c>
      <c r="G22" s="59" t="s">
        <v>41</v>
      </c>
      <c r="H22" s="87">
        <f>IF(((H20-H21)&gt;0),0,(H21-H20))</f>
        <v>0</v>
      </c>
      <c r="P22" s="6"/>
    </row>
    <row r="23" spans="1:16" ht="19.2" customHeight="1" x14ac:dyDescent="0.3">
      <c r="A23" s="60" t="s">
        <v>59</v>
      </c>
      <c r="G23" s="59" t="s">
        <v>42</v>
      </c>
      <c r="H23" s="87">
        <f>IF(H20-H21&gt;0, H20-H21, 0)</f>
        <v>0</v>
      </c>
    </row>
    <row r="25" spans="1:16" ht="25.2" customHeight="1" x14ac:dyDescent="0.3">
      <c r="A25" s="4" t="s">
        <v>3</v>
      </c>
      <c r="C25" s="2"/>
      <c r="D25" s="2"/>
      <c r="E25" s="79"/>
      <c r="F25" s="79"/>
      <c r="G25" s="77" t="s">
        <v>0</v>
      </c>
      <c r="H25" s="5"/>
    </row>
    <row r="26" spans="1:16" ht="21.6" customHeight="1" x14ac:dyDescent="0.3">
      <c r="A26" s="4" t="s">
        <v>4</v>
      </c>
      <c r="C26" s="3"/>
      <c r="D26" s="3"/>
      <c r="E26" s="79"/>
      <c r="F26" s="79"/>
      <c r="G26" s="77" t="s">
        <v>0</v>
      </c>
      <c r="H26" s="2"/>
    </row>
    <row r="27" spans="1:16" ht="22.95" customHeight="1" x14ac:dyDescent="0.3">
      <c r="A27" s="4" t="s">
        <v>5</v>
      </c>
      <c r="C27" s="3"/>
      <c r="D27" s="3"/>
      <c r="E27" s="79"/>
      <c r="F27" s="79"/>
      <c r="G27" s="77" t="s">
        <v>0</v>
      </c>
      <c r="H27" s="2"/>
    </row>
    <row r="28" spans="1:16" ht="22.2" customHeight="1" x14ac:dyDescent="0.3">
      <c r="A28" s="4" t="s">
        <v>6</v>
      </c>
      <c r="C28" s="3"/>
      <c r="D28" s="3"/>
      <c r="E28" s="79"/>
      <c r="F28" s="79"/>
      <c r="G28" s="77" t="s">
        <v>0</v>
      </c>
      <c r="H28" s="2"/>
    </row>
    <row r="30" spans="1:16" ht="21" x14ac:dyDescent="0.4">
      <c r="A30" s="174" t="s">
        <v>49</v>
      </c>
      <c r="B30" s="174"/>
      <c r="C30" s="174"/>
      <c r="D30" s="174"/>
      <c r="E30" s="174"/>
      <c r="F30" s="174"/>
      <c r="G30" s="174"/>
      <c r="H30" s="174"/>
    </row>
  </sheetData>
  <mergeCells count="17">
    <mergeCell ref="B13:C13"/>
    <mergeCell ref="C1:H1"/>
    <mergeCell ref="B3:C3"/>
    <mergeCell ref="E3:G3"/>
    <mergeCell ref="B4:C4"/>
    <mergeCell ref="E4:G4"/>
    <mergeCell ref="C6:H6"/>
    <mergeCell ref="B8:C8"/>
    <mergeCell ref="B9:C9"/>
    <mergeCell ref="B10:C10"/>
    <mergeCell ref="B11:C11"/>
    <mergeCell ref="B12:C12"/>
    <mergeCell ref="B14:C14"/>
    <mergeCell ref="B15:C15"/>
    <mergeCell ref="B16:C16"/>
    <mergeCell ref="A18:D20"/>
    <mergeCell ref="A30:H30"/>
  </mergeCells>
  <pageMargins left="0.7" right="0.7" top="0.75" bottom="0.75" header="0.3" footer="0.3"/>
  <pageSetup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8"/>
  <sheetViews>
    <sheetView topLeftCell="A40" workbookViewId="0">
      <selection activeCell="I57" sqref="I57"/>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3" customFormat="1" ht="22.95" customHeight="1" x14ac:dyDescent="0.4">
      <c r="A1" s="112" t="s">
        <v>109</v>
      </c>
    </row>
    <row r="2" spans="1:14" s="10" customFormat="1" ht="36" customHeight="1" x14ac:dyDescent="0.3">
      <c r="A2" s="198" t="s">
        <v>110</v>
      </c>
      <c r="B2" s="198"/>
      <c r="C2" s="198"/>
      <c r="D2" s="198"/>
      <c r="E2" s="198"/>
      <c r="F2" s="198"/>
      <c r="G2" s="198"/>
      <c r="H2" s="198"/>
      <c r="I2" s="198"/>
      <c r="J2" s="198"/>
      <c r="K2" s="198"/>
      <c r="L2" s="198"/>
      <c r="M2" s="198"/>
      <c r="N2" s="198"/>
    </row>
    <row r="3" spans="1:14" s="10" customFormat="1" ht="15.6" x14ac:dyDescent="0.3"/>
    <row r="4" spans="1:14" s="10" customFormat="1" ht="65.25" customHeight="1" x14ac:dyDescent="0.3">
      <c r="A4" s="198" t="s">
        <v>122</v>
      </c>
      <c r="B4" s="198"/>
      <c r="C4" s="198"/>
      <c r="D4" s="198"/>
      <c r="E4" s="198"/>
      <c r="F4" s="198"/>
      <c r="G4" s="198"/>
      <c r="H4" s="198"/>
      <c r="I4" s="198"/>
      <c r="J4" s="198"/>
      <c r="K4" s="198"/>
      <c r="L4" s="198"/>
      <c r="M4" s="198"/>
      <c r="N4" s="198"/>
    </row>
    <row r="5" spans="1:14" s="10" customFormat="1" ht="34.5" customHeight="1" x14ac:dyDescent="0.3">
      <c r="A5" s="198" t="s">
        <v>123</v>
      </c>
      <c r="B5" s="198"/>
      <c r="C5" s="198"/>
      <c r="D5" s="198"/>
      <c r="E5" s="198"/>
      <c r="F5" s="198"/>
      <c r="G5" s="198"/>
      <c r="H5" s="198"/>
      <c r="I5" s="198"/>
      <c r="J5" s="198"/>
      <c r="K5" s="198"/>
      <c r="L5" s="198"/>
      <c r="M5" s="198"/>
      <c r="N5" s="198"/>
    </row>
    <row r="6" spans="1:14" s="10" customFormat="1" ht="15.6" x14ac:dyDescent="0.3">
      <c r="A6" s="109"/>
      <c r="B6" s="109"/>
      <c r="C6" s="109"/>
      <c r="D6" s="109"/>
      <c r="E6" s="109"/>
      <c r="F6" s="109"/>
      <c r="G6" s="109"/>
      <c r="H6" s="109"/>
      <c r="I6" s="109"/>
    </row>
    <row r="7" spans="1:14" s="10" customFormat="1" ht="32.25" customHeight="1" x14ac:dyDescent="0.3">
      <c r="A7" s="198" t="s">
        <v>124</v>
      </c>
      <c r="B7" s="198"/>
      <c r="C7" s="198"/>
      <c r="D7" s="198"/>
      <c r="E7" s="198"/>
      <c r="F7" s="198"/>
      <c r="G7" s="198"/>
      <c r="H7" s="198"/>
      <c r="I7" s="198"/>
      <c r="J7" s="198"/>
      <c r="K7" s="198"/>
      <c r="L7" s="198"/>
      <c r="M7" s="198"/>
      <c r="N7" s="198"/>
    </row>
    <row r="8" spans="1:14" s="10" customFormat="1" ht="15.6" x14ac:dyDescent="0.3">
      <c r="A8" s="109"/>
      <c r="B8" s="109"/>
      <c r="C8" s="109"/>
      <c r="D8" s="109"/>
      <c r="E8" s="109"/>
      <c r="F8" s="109"/>
      <c r="G8" s="109"/>
      <c r="H8" s="109"/>
      <c r="I8" s="109"/>
    </row>
    <row r="9" spans="1:14" s="10" customFormat="1" ht="33" customHeight="1" x14ac:dyDescent="0.3">
      <c r="A9" s="198" t="s">
        <v>125</v>
      </c>
      <c r="B9" s="198"/>
      <c r="C9" s="198"/>
      <c r="D9" s="198"/>
      <c r="E9" s="198"/>
      <c r="F9" s="198"/>
      <c r="G9" s="198"/>
      <c r="H9" s="198"/>
      <c r="I9" s="198"/>
      <c r="J9" s="198"/>
      <c r="K9" s="198"/>
      <c r="L9" s="198"/>
      <c r="M9" s="198"/>
      <c r="N9" s="198"/>
    </row>
    <row r="10" spans="1:14" s="10" customFormat="1" ht="15.6" x14ac:dyDescent="0.3">
      <c r="A10" s="109"/>
      <c r="B10" s="109"/>
      <c r="C10" s="109"/>
      <c r="D10" s="109"/>
      <c r="E10" s="109"/>
      <c r="F10" s="109"/>
      <c r="G10" s="109"/>
      <c r="H10" s="109"/>
      <c r="I10" s="109"/>
    </row>
    <row r="11" spans="1:14" s="10" customFormat="1" ht="15.6" x14ac:dyDescent="0.3">
      <c r="A11" s="114" t="s">
        <v>126</v>
      </c>
      <c r="B11" s="109"/>
      <c r="C11" s="109"/>
      <c r="D11" s="109"/>
      <c r="E11" s="109"/>
      <c r="F11" s="109"/>
      <c r="G11" s="109"/>
      <c r="H11" s="109"/>
      <c r="I11" s="109"/>
    </row>
    <row r="12" spans="1:14" s="10" customFormat="1" ht="20.25" customHeight="1" x14ac:dyDescent="0.3">
      <c r="A12" s="198" t="s">
        <v>111</v>
      </c>
      <c r="B12" s="198"/>
      <c r="C12" s="198"/>
      <c r="D12" s="198"/>
      <c r="E12" s="198"/>
      <c r="F12" s="198"/>
      <c r="G12" s="198"/>
      <c r="H12" s="198"/>
      <c r="I12" s="198"/>
      <c r="J12" s="198"/>
      <c r="K12" s="198"/>
      <c r="L12" s="198"/>
      <c r="M12" s="198"/>
      <c r="N12" s="198"/>
    </row>
    <row r="13" spans="1:14" s="10" customFormat="1" ht="35.25" customHeight="1" x14ac:dyDescent="0.3">
      <c r="A13" s="198" t="s">
        <v>175</v>
      </c>
      <c r="B13" s="198"/>
      <c r="C13" s="198"/>
      <c r="D13" s="198"/>
      <c r="E13" s="198"/>
      <c r="F13" s="198"/>
      <c r="G13" s="198"/>
      <c r="H13" s="198"/>
      <c r="I13" s="198"/>
      <c r="J13" s="198"/>
      <c r="K13" s="198"/>
      <c r="L13" s="198"/>
      <c r="M13" s="198"/>
      <c r="N13" s="198"/>
    </row>
    <row r="14" spans="1:14" s="10" customFormat="1" ht="60.75" customHeight="1" x14ac:dyDescent="0.3">
      <c r="A14" s="198" t="s">
        <v>112</v>
      </c>
      <c r="B14" s="198"/>
      <c r="C14" s="198"/>
      <c r="D14" s="198"/>
      <c r="E14" s="198"/>
      <c r="F14" s="198"/>
      <c r="G14" s="198"/>
      <c r="H14" s="198"/>
      <c r="I14" s="198"/>
      <c r="J14" s="198"/>
      <c r="K14" s="198"/>
      <c r="L14" s="198"/>
      <c r="M14" s="198"/>
      <c r="N14" s="198"/>
    </row>
    <row r="15" spans="1:14" s="10" customFormat="1" ht="36" customHeight="1" x14ac:dyDescent="0.3">
      <c r="A15" s="198" t="s">
        <v>113</v>
      </c>
      <c r="B15" s="198"/>
      <c r="C15" s="198"/>
      <c r="D15" s="198"/>
      <c r="E15" s="198"/>
      <c r="F15" s="198"/>
      <c r="G15" s="198"/>
      <c r="H15" s="198"/>
      <c r="I15" s="198"/>
      <c r="J15" s="198"/>
      <c r="K15" s="198"/>
      <c r="L15" s="198"/>
      <c r="M15" s="198"/>
      <c r="N15" s="198"/>
    </row>
    <row r="16" spans="1:14" s="10" customFormat="1" ht="36" customHeight="1" x14ac:dyDescent="0.3">
      <c r="A16" s="198" t="s">
        <v>114</v>
      </c>
      <c r="B16" s="198"/>
      <c r="C16" s="198"/>
      <c r="D16" s="198"/>
      <c r="E16" s="198"/>
      <c r="F16" s="198"/>
      <c r="G16" s="198"/>
      <c r="H16" s="198"/>
      <c r="I16" s="198"/>
      <c r="J16" s="198"/>
      <c r="K16" s="198"/>
      <c r="L16" s="198"/>
      <c r="M16" s="198"/>
      <c r="N16" s="198"/>
    </row>
    <row r="17" spans="1:14" s="10" customFormat="1" ht="24.75" customHeight="1" x14ac:dyDescent="0.3">
      <c r="A17" s="198" t="s">
        <v>115</v>
      </c>
      <c r="B17" s="198"/>
      <c r="C17" s="198"/>
      <c r="D17" s="198"/>
      <c r="E17" s="198"/>
      <c r="F17" s="198"/>
      <c r="G17" s="198"/>
      <c r="H17" s="198"/>
      <c r="I17" s="198"/>
      <c r="J17" s="198"/>
      <c r="K17" s="198"/>
      <c r="L17" s="198"/>
      <c r="M17" s="198"/>
      <c r="N17" s="198"/>
    </row>
    <row r="18" spans="1:14" s="10" customFormat="1" ht="21" customHeight="1" x14ac:dyDescent="0.3">
      <c r="A18" s="198" t="s">
        <v>127</v>
      </c>
      <c r="B18" s="198"/>
      <c r="C18" s="198"/>
      <c r="D18" s="198"/>
      <c r="E18" s="198"/>
      <c r="F18" s="198"/>
      <c r="G18" s="198"/>
      <c r="H18" s="198"/>
      <c r="I18" s="198"/>
      <c r="J18" s="198"/>
      <c r="K18" s="198"/>
      <c r="L18" s="198"/>
      <c r="M18" s="198"/>
      <c r="N18" s="198"/>
    </row>
    <row r="19" spans="1:14" s="10" customFormat="1" ht="75" customHeight="1" x14ac:dyDescent="0.3">
      <c r="A19" s="198" t="s">
        <v>128</v>
      </c>
      <c r="B19" s="198"/>
      <c r="C19" s="198"/>
      <c r="D19" s="198"/>
      <c r="E19" s="198"/>
      <c r="F19" s="198"/>
      <c r="G19" s="198"/>
      <c r="H19" s="198"/>
      <c r="I19" s="198"/>
      <c r="J19" s="198"/>
      <c r="K19" s="198"/>
      <c r="L19" s="198"/>
      <c r="M19" s="198"/>
      <c r="N19" s="198"/>
    </row>
    <row r="20" spans="1:14" s="10" customFormat="1" ht="12" customHeight="1" x14ac:dyDescent="0.3">
      <c r="A20" s="109"/>
      <c r="B20" s="109"/>
      <c r="C20" s="109"/>
      <c r="D20" s="109"/>
      <c r="E20" s="109"/>
      <c r="F20" s="109"/>
      <c r="G20" s="109"/>
      <c r="H20" s="109"/>
      <c r="I20" s="109"/>
      <c r="J20" s="109"/>
      <c r="K20" s="109"/>
      <c r="L20" s="109"/>
      <c r="M20" s="109"/>
      <c r="N20" s="109"/>
    </row>
    <row r="21" spans="1:14" s="10" customFormat="1" ht="18.75" customHeight="1" x14ac:dyDescent="0.3">
      <c r="A21" s="115" t="s">
        <v>131</v>
      </c>
      <c r="B21" s="116"/>
    </row>
    <row r="22" spans="1:14" s="10" customFormat="1" ht="18.75" customHeight="1" x14ac:dyDescent="0.3">
      <c r="A22" s="110"/>
      <c r="B22" s="10" t="s">
        <v>129</v>
      </c>
    </row>
    <row r="23" spans="1:14" s="10" customFormat="1" ht="18.75" customHeight="1" x14ac:dyDescent="0.3">
      <c r="A23" s="110"/>
      <c r="B23" s="10" t="s">
        <v>130</v>
      </c>
    </row>
    <row r="24" spans="1:14" s="10" customFormat="1" ht="18.75" customHeight="1" x14ac:dyDescent="0.3">
      <c r="A24" s="110"/>
    </row>
    <row r="25" spans="1:14" s="10" customFormat="1" ht="20.25" customHeight="1" x14ac:dyDescent="0.35">
      <c r="A25" s="111" t="s">
        <v>116</v>
      </c>
    </row>
    <row r="26" spans="1:14" s="10" customFormat="1" ht="15.6" x14ac:dyDescent="0.3">
      <c r="A26" s="198"/>
      <c r="B26" s="198"/>
      <c r="C26" s="198"/>
      <c r="D26" s="198"/>
      <c r="E26" s="198"/>
      <c r="F26" s="198"/>
      <c r="G26" s="198"/>
      <c r="H26" s="198"/>
      <c r="I26" s="198"/>
    </row>
    <row r="27" spans="1:14" ht="25.8" x14ac:dyDescent="0.5">
      <c r="A27" s="13" t="s">
        <v>178</v>
      </c>
      <c r="B27" s="14"/>
      <c r="C27" s="14"/>
      <c r="D27" s="14"/>
      <c r="E27" s="14"/>
    </row>
    <row r="28" spans="1:14" ht="15.6" x14ac:dyDescent="0.3">
      <c r="A28" s="15"/>
      <c r="B28" s="15"/>
      <c r="C28" s="15"/>
      <c r="D28" s="15"/>
      <c r="E28" s="15"/>
    </row>
    <row r="29" spans="1:14" ht="15.6" x14ac:dyDescent="0.3">
      <c r="A29" s="16" t="s">
        <v>176</v>
      </c>
      <c r="B29" s="10"/>
      <c r="C29" s="16"/>
      <c r="D29" s="17">
        <v>0.56000000000000005</v>
      </c>
      <c r="E29" s="18" t="s">
        <v>61</v>
      </c>
    </row>
    <row r="30" spans="1:14" x14ac:dyDescent="0.3">
      <c r="A30" s="19"/>
      <c r="B30" s="20"/>
      <c r="C30" s="21"/>
    </row>
    <row r="31" spans="1:14" ht="43.2" x14ac:dyDescent="0.3">
      <c r="A31" s="22"/>
      <c r="B31" s="22"/>
      <c r="C31" s="23" t="s">
        <v>46</v>
      </c>
      <c r="D31" s="24" t="s">
        <v>117</v>
      </c>
      <c r="E31" s="25" t="s">
        <v>118</v>
      </c>
    </row>
    <row r="32" spans="1:14" x14ac:dyDescent="0.3">
      <c r="A32" s="26" t="s">
        <v>43</v>
      </c>
      <c r="B32" s="26" t="s">
        <v>7</v>
      </c>
      <c r="C32" s="27">
        <v>50</v>
      </c>
      <c r="D32" s="150">
        <f>C32*D29</f>
        <v>28.000000000000004</v>
      </c>
      <c r="E32" s="151">
        <f>D32*2</f>
        <v>56.000000000000007</v>
      </c>
      <c r="I32" s="20"/>
    </row>
    <row r="33" spans="1:5" x14ac:dyDescent="0.3">
      <c r="A33" s="28"/>
      <c r="B33" s="29" t="s">
        <v>8</v>
      </c>
      <c r="C33" s="30">
        <v>12</v>
      </c>
      <c r="D33" s="152">
        <f>C33*$D$29</f>
        <v>6.7200000000000006</v>
      </c>
      <c r="E33" s="153">
        <f t="shared" ref="E33:E62" si="0">D33*2</f>
        <v>13.440000000000001</v>
      </c>
    </row>
    <row r="34" spans="1:5" x14ac:dyDescent="0.3">
      <c r="A34" s="28"/>
      <c r="B34" s="29" t="s">
        <v>9</v>
      </c>
      <c r="C34" s="30">
        <v>30</v>
      </c>
      <c r="D34" s="152">
        <f t="shared" ref="D34:D46" si="1">C34*$D$29</f>
        <v>16.8</v>
      </c>
      <c r="E34" s="153">
        <f t="shared" si="0"/>
        <v>33.6</v>
      </c>
    </row>
    <row r="35" spans="1:5" x14ac:dyDescent="0.3">
      <c r="A35" s="28"/>
      <c r="B35" s="29" t="s">
        <v>10</v>
      </c>
      <c r="C35" s="30">
        <v>75</v>
      </c>
      <c r="D35" s="152">
        <f t="shared" si="1"/>
        <v>42.000000000000007</v>
      </c>
      <c r="E35" s="153">
        <f t="shared" si="0"/>
        <v>84.000000000000014</v>
      </c>
    </row>
    <row r="36" spans="1:5" x14ac:dyDescent="0.3">
      <c r="A36" s="28"/>
      <c r="B36" s="29" t="s">
        <v>11</v>
      </c>
      <c r="C36" s="30">
        <v>10</v>
      </c>
      <c r="D36" s="152">
        <f t="shared" si="1"/>
        <v>5.6000000000000005</v>
      </c>
      <c r="E36" s="153">
        <f t="shared" si="0"/>
        <v>11.200000000000001</v>
      </c>
    </row>
    <row r="37" spans="1:5" x14ac:dyDescent="0.3">
      <c r="A37" s="28"/>
      <c r="B37" s="29" t="s">
        <v>12</v>
      </c>
      <c r="C37" s="30">
        <v>25</v>
      </c>
      <c r="D37" s="152">
        <f t="shared" si="1"/>
        <v>14.000000000000002</v>
      </c>
      <c r="E37" s="153">
        <f t="shared" si="0"/>
        <v>28.000000000000004</v>
      </c>
    </row>
    <row r="38" spans="1:5" x14ac:dyDescent="0.3">
      <c r="A38" s="28"/>
      <c r="B38" s="29" t="s">
        <v>13</v>
      </c>
      <c r="C38" s="30">
        <v>35</v>
      </c>
      <c r="D38" s="152">
        <f t="shared" si="1"/>
        <v>19.600000000000001</v>
      </c>
      <c r="E38" s="153">
        <f t="shared" si="0"/>
        <v>39.200000000000003</v>
      </c>
    </row>
    <row r="39" spans="1:5" x14ac:dyDescent="0.3">
      <c r="A39" s="28"/>
      <c r="B39" s="29" t="s">
        <v>14</v>
      </c>
      <c r="C39" s="30">
        <v>18</v>
      </c>
      <c r="D39" s="152">
        <f t="shared" si="1"/>
        <v>10.080000000000002</v>
      </c>
      <c r="E39" s="153">
        <f t="shared" si="0"/>
        <v>20.160000000000004</v>
      </c>
    </row>
    <row r="40" spans="1:5" x14ac:dyDescent="0.3">
      <c r="A40" s="28"/>
      <c r="B40" s="29" t="s">
        <v>15</v>
      </c>
      <c r="C40" s="30">
        <v>60</v>
      </c>
      <c r="D40" s="152">
        <f t="shared" si="1"/>
        <v>33.6</v>
      </c>
      <c r="E40" s="153">
        <f t="shared" si="0"/>
        <v>67.2</v>
      </c>
    </row>
    <row r="41" spans="1:5" x14ac:dyDescent="0.3">
      <c r="A41" s="28"/>
      <c r="B41" s="29" t="s">
        <v>16</v>
      </c>
      <c r="C41" s="30">
        <v>7</v>
      </c>
      <c r="D41" s="152">
        <f t="shared" si="1"/>
        <v>3.9200000000000004</v>
      </c>
      <c r="E41" s="153">
        <f t="shared" si="0"/>
        <v>7.8400000000000007</v>
      </c>
    </row>
    <row r="42" spans="1:5" x14ac:dyDescent="0.3">
      <c r="A42" s="28"/>
      <c r="B42" s="29" t="s">
        <v>17</v>
      </c>
      <c r="C42" s="30">
        <v>20</v>
      </c>
      <c r="D42" s="152">
        <f t="shared" si="1"/>
        <v>11.200000000000001</v>
      </c>
      <c r="E42" s="153">
        <f t="shared" si="0"/>
        <v>22.400000000000002</v>
      </c>
    </row>
    <row r="43" spans="1:5" x14ac:dyDescent="0.3">
      <c r="A43" s="28"/>
      <c r="B43" s="29" t="s">
        <v>18</v>
      </c>
      <c r="C43" s="30">
        <v>5</v>
      </c>
      <c r="D43" s="152">
        <f t="shared" si="1"/>
        <v>2.8000000000000003</v>
      </c>
      <c r="E43" s="153">
        <f t="shared" si="0"/>
        <v>5.6000000000000005</v>
      </c>
    </row>
    <row r="44" spans="1:5" x14ac:dyDescent="0.3">
      <c r="A44" s="28"/>
      <c r="B44" s="29" t="s">
        <v>19</v>
      </c>
      <c r="C44" s="30">
        <v>82</v>
      </c>
      <c r="D44" s="152">
        <f t="shared" si="1"/>
        <v>45.92</v>
      </c>
      <c r="E44" s="153">
        <f t="shared" si="0"/>
        <v>91.84</v>
      </c>
    </row>
    <row r="45" spans="1:5" x14ac:dyDescent="0.3">
      <c r="A45" s="28"/>
      <c r="B45" s="29" t="s">
        <v>20</v>
      </c>
      <c r="C45" s="30">
        <v>35</v>
      </c>
      <c r="D45" s="152">
        <f t="shared" si="1"/>
        <v>19.600000000000001</v>
      </c>
      <c r="E45" s="153">
        <f t="shared" si="0"/>
        <v>39.200000000000003</v>
      </c>
    </row>
    <row r="46" spans="1:5" x14ac:dyDescent="0.3">
      <c r="A46" s="28"/>
      <c r="B46" s="29" t="s">
        <v>21</v>
      </c>
      <c r="C46" s="30">
        <v>10</v>
      </c>
      <c r="D46" s="152">
        <f t="shared" si="1"/>
        <v>5.6000000000000005</v>
      </c>
      <c r="E46" s="153">
        <f t="shared" si="0"/>
        <v>11.200000000000001</v>
      </c>
    </row>
    <row r="47" spans="1:5" x14ac:dyDescent="0.3">
      <c r="A47" s="31"/>
      <c r="B47" s="31" t="s">
        <v>22</v>
      </c>
      <c r="C47" s="32">
        <v>45</v>
      </c>
      <c r="D47" s="154">
        <f>C47*D29</f>
        <v>25.200000000000003</v>
      </c>
      <c r="E47" s="155">
        <f t="shared" si="0"/>
        <v>50.400000000000006</v>
      </c>
    </row>
    <row r="48" spans="1:5" x14ac:dyDescent="0.3">
      <c r="A48" s="33" t="s">
        <v>44</v>
      </c>
      <c r="B48" s="34" t="s">
        <v>23</v>
      </c>
      <c r="C48" s="35">
        <v>50</v>
      </c>
      <c r="D48" s="156">
        <f>C48*D29</f>
        <v>28.000000000000004</v>
      </c>
      <c r="E48" s="156">
        <f t="shared" si="0"/>
        <v>56.000000000000007</v>
      </c>
    </row>
    <row r="49" spans="1:5" x14ac:dyDescent="0.3">
      <c r="A49" s="36"/>
      <c r="B49" s="37" t="s">
        <v>24</v>
      </c>
      <c r="C49" s="38">
        <v>43</v>
      </c>
      <c r="D49" s="157">
        <f>C49*$D$29</f>
        <v>24.080000000000002</v>
      </c>
      <c r="E49" s="157">
        <f t="shared" si="0"/>
        <v>48.160000000000004</v>
      </c>
    </row>
    <row r="50" spans="1:5" x14ac:dyDescent="0.3">
      <c r="A50" s="36"/>
      <c r="B50" s="37" t="s">
        <v>25</v>
      </c>
      <c r="C50" s="38">
        <v>59</v>
      </c>
      <c r="D50" s="157">
        <f t="shared" ref="D50:D56" si="2">C50*$D$29</f>
        <v>33.040000000000006</v>
      </c>
      <c r="E50" s="157">
        <f t="shared" si="0"/>
        <v>66.080000000000013</v>
      </c>
    </row>
    <row r="51" spans="1:5" x14ac:dyDescent="0.3">
      <c r="A51" s="36"/>
      <c r="B51" s="37" t="s">
        <v>26</v>
      </c>
      <c r="C51" s="38">
        <v>95</v>
      </c>
      <c r="D51" s="157">
        <f t="shared" si="2"/>
        <v>53.2</v>
      </c>
      <c r="E51" s="157">
        <f t="shared" si="0"/>
        <v>106.4</v>
      </c>
    </row>
    <row r="52" spans="1:5" x14ac:dyDescent="0.3">
      <c r="A52" s="36"/>
      <c r="B52" s="37" t="s">
        <v>27</v>
      </c>
      <c r="C52" s="38">
        <v>57</v>
      </c>
      <c r="D52" s="157">
        <f t="shared" si="2"/>
        <v>31.92</v>
      </c>
      <c r="E52" s="157">
        <f t="shared" si="0"/>
        <v>63.84</v>
      </c>
    </row>
    <row r="53" spans="1:5" x14ac:dyDescent="0.3">
      <c r="A53" s="36"/>
      <c r="B53" s="37" t="s">
        <v>119</v>
      </c>
      <c r="C53" s="38">
        <v>170</v>
      </c>
      <c r="D53" s="157">
        <f t="shared" si="2"/>
        <v>95.2</v>
      </c>
      <c r="E53" s="157">
        <f t="shared" si="0"/>
        <v>190.4</v>
      </c>
    </row>
    <row r="54" spans="1:5" x14ac:dyDescent="0.3">
      <c r="A54" s="36"/>
      <c r="B54" s="37" t="s">
        <v>28</v>
      </c>
      <c r="C54" s="38">
        <v>38</v>
      </c>
      <c r="D54" s="157">
        <f t="shared" si="2"/>
        <v>21.28</v>
      </c>
      <c r="E54" s="157">
        <f t="shared" si="0"/>
        <v>42.56</v>
      </c>
    </row>
    <row r="55" spans="1:5" ht="16.5" customHeight="1" x14ac:dyDescent="0.3">
      <c r="A55" s="36"/>
      <c r="B55" s="37" t="s">
        <v>29</v>
      </c>
      <c r="C55" s="38">
        <v>51</v>
      </c>
      <c r="D55" s="157">
        <f t="shared" si="2"/>
        <v>28.560000000000002</v>
      </c>
      <c r="E55" s="157">
        <f t="shared" si="0"/>
        <v>57.120000000000005</v>
      </c>
    </row>
    <row r="56" spans="1:5" x14ac:dyDescent="0.3">
      <c r="A56" s="36"/>
      <c r="B56" s="37" t="s">
        <v>30</v>
      </c>
      <c r="C56" s="38">
        <v>60</v>
      </c>
      <c r="D56" s="157">
        <f t="shared" si="2"/>
        <v>33.6</v>
      </c>
      <c r="E56" s="157">
        <f t="shared" si="0"/>
        <v>67.2</v>
      </c>
    </row>
    <row r="57" spans="1:5" x14ac:dyDescent="0.3">
      <c r="A57" s="39"/>
      <c r="B57" s="40" t="s">
        <v>31</v>
      </c>
      <c r="C57" s="41">
        <v>59</v>
      </c>
      <c r="D57" s="158">
        <f>C57*D29</f>
        <v>33.040000000000006</v>
      </c>
      <c r="E57" s="158">
        <f t="shared" si="0"/>
        <v>66.080000000000013</v>
      </c>
    </row>
    <row r="58" spans="1:5" x14ac:dyDescent="0.3">
      <c r="A58" s="42" t="s">
        <v>45</v>
      </c>
      <c r="B58" s="43" t="s">
        <v>32</v>
      </c>
      <c r="C58" s="44">
        <v>115</v>
      </c>
      <c r="D58" s="159">
        <f>C58*D29</f>
        <v>64.400000000000006</v>
      </c>
      <c r="E58" s="159">
        <f t="shared" si="0"/>
        <v>128.80000000000001</v>
      </c>
    </row>
    <row r="59" spans="1:5" x14ac:dyDescent="0.3">
      <c r="A59" s="45"/>
      <c r="B59" s="46" t="s">
        <v>33</v>
      </c>
      <c r="C59" s="47">
        <v>80</v>
      </c>
      <c r="D59" s="160">
        <f>C59*$D$29</f>
        <v>44.800000000000004</v>
      </c>
      <c r="E59" s="160">
        <f t="shared" si="0"/>
        <v>89.600000000000009</v>
      </c>
    </row>
    <row r="60" spans="1:5" x14ac:dyDescent="0.3">
      <c r="A60" s="45"/>
      <c r="B60" s="46" t="s">
        <v>34</v>
      </c>
      <c r="C60" s="47">
        <v>259</v>
      </c>
      <c r="D60" s="160">
        <f>C60*$D$29</f>
        <v>145.04000000000002</v>
      </c>
      <c r="E60" s="160">
        <f t="shared" si="0"/>
        <v>290.08000000000004</v>
      </c>
    </row>
    <row r="61" spans="1:5" x14ac:dyDescent="0.3">
      <c r="A61" s="45"/>
      <c r="B61" s="46" t="s">
        <v>35</v>
      </c>
      <c r="C61" s="47">
        <v>125</v>
      </c>
      <c r="D61" s="160">
        <f>C61*$D$29</f>
        <v>70</v>
      </c>
      <c r="E61" s="160">
        <f t="shared" si="0"/>
        <v>140</v>
      </c>
    </row>
    <row r="62" spans="1:5" x14ac:dyDescent="0.3">
      <c r="A62" s="45"/>
      <c r="B62" s="46" t="s">
        <v>36</v>
      </c>
      <c r="C62" s="47">
        <v>55</v>
      </c>
      <c r="D62" s="160">
        <f>C62*$D$29</f>
        <v>30.800000000000004</v>
      </c>
      <c r="E62" s="160">
        <f t="shared" si="0"/>
        <v>61.600000000000009</v>
      </c>
    </row>
    <row r="63" spans="1:5" x14ac:dyDescent="0.3">
      <c r="A63" s="48"/>
      <c r="B63" s="49" t="s">
        <v>37</v>
      </c>
      <c r="C63" s="50">
        <v>51</v>
      </c>
      <c r="D63" s="161">
        <f>C63*D29</f>
        <v>28.560000000000002</v>
      </c>
      <c r="E63" s="161">
        <f>D63*2</f>
        <v>57.120000000000005</v>
      </c>
    </row>
    <row r="64" spans="1:5" x14ac:dyDescent="0.3">
      <c r="A64" s="51" t="s">
        <v>38</v>
      </c>
      <c r="B64" s="52"/>
      <c r="C64" s="53"/>
      <c r="D64" s="54"/>
      <c r="E64" s="54"/>
    </row>
    <row r="65" spans="1:9" ht="10.199999999999999" customHeight="1" x14ac:dyDescent="0.3">
      <c r="A65" s="55"/>
      <c r="B65" s="56"/>
      <c r="C65" s="57"/>
      <c r="D65" s="58"/>
      <c r="E65" s="58"/>
    </row>
    <row r="66" spans="1:9" x14ac:dyDescent="0.3">
      <c r="A66" s="199" t="s">
        <v>120</v>
      </c>
      <c r="B66" s="199"/>
      <c r="C66" s="199"/>
      <c r="D66" s="199"/>
      <c r="E66" s="199"/>
    </row>
    <row r="67" spans="1:9" ht="48.6" customHeight="1" x14ac:dyDescent="0.3">
      <c r="A67" s="200" t="s">
        <v>121</v>
      </c>
      <c r="B67" s="200"/>
      <c r="C67" s="200"/>
      <c r="D67" s="200"/>
      <c r="E67" s="200"/>
      <c r="F67" s="200"/>
      <c r="G67" s="200"/>
      <c r="H67" s="200"/>
      <c r="I67" s="200"/>
    </row>
    <row r="68" spans="1:9" x14ac:dyDescent="0.3">
      <c r="A68" s="55"/>
      <c r="B68" s="56"/>
      <c r="C68" s="57"/>
      <c r="D68" s="56"/>
      <c r="E68" s="58"/>
    </row>
  </sheetData>
  <sheetProtection algorithmName="SHA-512" hashValue="oVe1Kr5vXjvpKj42TQN8G6wM189HUCii5UmG/CIWGNl6yDdILp8Wnyl7tq4a87gq93/R2Ot0wPRBjybnlQposw==" saltValue="JgGxq9Bt99MJBtmTl+uxsg==" spinCount="100000" sheet="1" objects="1" scenarios="1"/>
  <mergeCells count="16">
    <mergeCell ref="A13:N13"/>
    <mergeCell ref="A19:N19"/>
    <mergeCell ref="A26:I26"/>
    <mergeCell ref="A66:E66"/>
    <mergeCell ref="A67:I67"/>
    <mergeCell ref="A14:N14"/>
    <mergeCell ref="A15:N15"/>
    <mergeCell ref="A16:N16"/>
    <mergeCell ref="A17:N17"/>
    <mergeCell ref="A18:N18"/>
    <mergeCell ref="A12:N12"/>
    <mergeCell ref="A2:N2"/>
    <mergeCell ref="A4:N4"/>
    <mergeCell ref="A5:N5"/>
    <mergeCell ref="A7:N7"/>
    <mergeCell ref="A9:N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L34"/>
  <sheetViews>
    <sheetView workbookViewId="0">
      <selection activeCell="N29" sqref="N29"/>
    </sheetView>
  </sheetViews>
  <sheetFormatPr defaultRowHeight="14.4" x14ac:dyDescent="0.3"/>
  <cols>
    <col min="1" max="1" width="18.88671875" customWidth="1"/>
  </cols>
  <sheetData>
    <row r="1" spans="1:12" ht="15.6" x14ac:dyDescent="0.3">
      <c r="A1" s="126" t="s">
        <v>144</v>
      </c>
      <c r="B1" s="105"/>
      <c r="C1" s="105"/>
      <c r="D1" s="105"/>
      <c r="E1" s="105"/>
      <c r="F1" s="105"/>
      <c r="G1" s="105"/>
      <c r="H1" s="105"/>
      <c r="I1" s="105"/>
      <c r="J1" s="105"/>
      <c r="K1" s="105"/>
      <c r="L1" s="105"/>
    </row>
    <row r="2" spans="1:12" x14ac:dyDescent="0.3">
      <c r="A2" t="s">
        <v>162</v>
      </c>
    </row>
    <row r="3" spans="1:12" x14ac:dyDescent="0.3">
      <c r="A3" t="s">
        <v>163</v>
      </c>
    </row>
    <row r="4" spans="1:12" s="128" customFormat="1" x14ac:dyDescent="0.3">
      <c r="A4" s="127" t="s">
        <v>169</v>
      </c>
    </row>
    <row r="5" spans="1:12" x14ac:dyDescent="0.3">
      <c r="A5" s="107"/>
    </row>
    <row r="6" spans="1:12" x14ac:dyDescent="0.3">
      <c r="A6" s="121" t="s">
        <v>145</v>
      </c>
    </row>
    <row r="7" spans="1:12" x14ac:dyDescent="0.3">
      <c r="A7" s="129" t="s">
        <v>168</v>
      </c>
    </row>
    <row r="8" spans="1:12" x14ac:dyDescent="0.3">
      <c r="A8" s="123" t="s">
        <v>146</v>
      </c>
    </row>
    <row r="9" spans="1:12" x14ac:dyDescent="0.3">
      <c r="A9" s="122" t="s">
        <v>147</v>
      </c>
    </row>
    <row r="10" spans="1:12" x14ac:dyDescent="0.3">
      <c r="A10" s="124" t="s">
        <v>148</v>
      </c>
    </row>
    <row r="11" spans="1:12" x14ac:dyDescent="0.3">
      <c r="A11" s="124" t="s">
        <v>149</v>
      </c>
    </row>
    <row r="12" spans="1:12" x14ac:dyDescent="0.3">
      <c r="A12" s="124" t="s">
        <v>150</v>
      </c>
    </row>
    <row r="13" spans="1:12" x14ac:dyDescent="0.3">
      <c r="A13" s="124" t="s">
        <v>151</v>
      </c>
    </row>
    <row r="14" spans="1:12" x14ac:dyDescent="0.3">
      <c r="A14" s="124" t="s">
        <v>152</v>
      </c>
    </row>
    <row r="15" spans="1:12" x14ac:dyDescent="0.3">
      <c r="A15" s="122" t="s">
        <v>153</v>
      </c>
    </row>
    <row r="16" spans="1:12" x14ac:dyDescent="0.3">
      <c r="A16" s="122" t="s">
        <v>154</v>
      </c>
    </row>
    <row r="17" spans="1:8" x14ac:dyDescent="0.3">
      <c r="A17" s="121" t="s">
        <v>155</v>
      </c>
    </row>
    <row r="18" spans="1:8" x14ac:dyDescent="0.3">
      <c r="A18" s="129" t="s">
        <v>167</v>
      </c>
    </row>
    <row r="19" spans="1:8" x14ac:dyDescent="0.3">
      <c r="A19" s="123" t="s">
        <v>156</v>
      </c>
    </row>
    <row r="20" spans="1:8" x14ac:dyDescent="0.3">
      <c r="A20" s="122" t="s">
        <v>157</v>
      </c>
    </row>
    <row r="21" spans="1:8" x14ac:dyDescent="0.3">
      <c r="A21" s="122" t="s">
        <v>153</v>
      </c>
    </row>
    <row r="22" spans="1:8" x14ac:dyDescent="0.3">
      <c r="A22" s="122" t="s">
        <v>154</v>
      </c>
    </row>
    <row r="23" spans="1:8" x14ac:dyDescent="0.3">
      <c r="A23" s="121" t="s">
        <v>158</v>
      </c>
    </row>
    <row r="24" spans="1:8" x14ac:dyDescent="0.3">
      <c r="A24" t="s">
        <v>164</v>
      </c>
    </row>
    <row r="25" spans="1:8" x14ac:dyDescent="0.3">
      <c r="A25" s="120" t="s">
        <v>165</v>
      </c>
    </row>
    <row r="26" spans="1:8" x14ac:dyDescent="0.3">
      <c r="A26" s="120"/>
    </row>
    <row r="27" spans="1:8" x14ac:dyDescent="0.3">
      <c r="A27" s="120" t="s">
        <v>166</v>
      </c>
    </row>
    <row r="28" spans="1:8" x14ac:dyDescent="0.3">
      <c r="A28" s="120"/>
    </row>
    <row r="29" spans="1:8" x14ac:dyDescent="0.3">
      <c r="A29" s="125" t="s">
        <v>159</v>
      </c>
    </row>
    <row r="30" spans="1:8" s="128" customFormat="1" x14ac:dyDescent="0.3">
      <c r="A30" s="132" t="s">
        <v>170</v>
      </c>
      <c r="B30" s="130"/>
      <c r="C30" s="130"/>
      <c r="D30" s="130"/>
      <c r="E30" s="130"/>
      <c r="F30" s="130"/>
      <c r="G30" s="130"/>
      <c r="H30" s="130"/>
    </row>
    <row r="31" spans="1:8" x14ac:dyDescent="0.3">
      <c r="A31" s="125" t="s">
        <v>160</v>
      </c>
      <c r="B31" s="128"/>
    </row>
    <row r="32" spans="1:8" s="60" customFormat="1" x14ac:dyDescent="0.3">
      <c r="B32" s="131" t="s">
        <v>171</v>
      </c>
    </row>
    <row r="33" spans="1:2" x14ac:dyDescent="0.3">
      <c r="A33" s="125" t="s">
        <v>161</v>
      </c>
      <c r="B33" s="128"/>
    </row>
    <row r="34" spans="1:2" x14ac:dyDescent="0.3">
      <c r="B34" s="131" t="s">
        <v>172</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xr:uid="{00000000-0004-0000-0500-000000000000}"/>
    <hyperlink ref="A18" r:id="rId2" display="http://www.enterprise.com/" xr:uid="{00000000-0004-0000-0500-000001000000}"/>
    <hyperlink ref="A30" r:id="rId3" display="mailto:ross.deeken@ehi.com" xr:uid="{00000000-0004-0000-0500-000002000000}"/>
    <hyperlink ref="B32" r:id="rId4" display="mailto:howard.g.self@ehi.com" xr:uid="{00000000-0004-0000-0500-000003000000}"/>
    <hyperlink ref="B34" r:id="rId5" display="mailto:Joshua.m.moore@ehi.com" xr:uid="{00000000-0004-0000-0500-000004000000}"/>
    <hyperlink ref="A4" r:id="rId6" display="mailto:Melissa.popp@eastcentral.edu" xr:uid="{00000000-0004-0000-05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2021  Reimbursed Expenses  1</vt:lpstr>
      <vt:lpstr>2021 Non-Reimbursed Expenses 2</vt:lpstr>
      <vt:lpstr>2018 expenses</vt:lpstr>
      <vt:lpstr>Reimbursements &amp; Mileage Rates</vt:lpstr>
      <vt:lpstr>Enterprise Rentals</vt:lpstr>
      <vt:lpstr>'2021  Reimbursed Expenses  1'!Print_Area</vt:lpstr>
      <vt:lpstr>'2021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Kimberly Aguilar</cp:lastModifiedBy>
  <cp:lastPrinted>2019-11-18T21:40:01Z</cp:lastPrinted>
  <dcterms:created xsi:type="dcterms:W3CDTF">2012-02-01T22:17:47Z</dcterms:created>
  <dcterms:modified xsi:type="dcterms:W3CDTF">2021-01-05T17:20:32Z</dcterms:modified>
</cp:coreProperties>
</file>