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ark.hoffman\Documents\Lark's Folder\Expense Form Template\Expense Form 2022\"/>
    </mc:Choice>
  </mc:AlternateContent>
  <xr:revisionPtr revIDLastSave="0" documentId="13_ncr:1_{717BF8CA-FA67-4825-9B97-34AB4ACC8E5B}" xr6:coauthVersionLast="46" xr6:coauthVersionMax="46" xr10:uidLastSave="{00000000-0000-0000-0000-000000000000}"/>
  <workbookProtection workbookAlgorithmName="SHA-512" workbookHashValue="4IYiQVoS5Y5Em/xr/T1x+KxqAIoCdF5KyZYwp/WD4zj01tNQGl3cZDgME0L8SAYQOeEOhnb8gRhbmmwD1s1Ncw==" workbookSaltValue="Ed8W2Hb9NW++n0F9v8QATQ==" workbookSpinCount="100000" lockStructure="1"/>
  <bookViews>
    <workbookView xWindow="23880" yWindow="-120" windowWidth="25440" windowHeight="15390" activeTab="1" xr2:uid="{B20AF0C5-636A-4657-AA04-9B6CB5EBCD1F}"/>
  </bookViews>
  <sheets>
    <sheet name="Instructions" sheetId="1" r:id="rId1"/>
    <sheet name="2022 Reimbursed Expenses 1" sheetId="2" r:id="rId2"/>
    <sheet name="2022 Non-Reimbursed Expenses 2" sheetId="3" r:id="rId3"/>
    <sheet name="Reimbursements &amp; Mileage Rates" sheetId="4" r:id="rId4"/>
    <sheet name="Enterprise Rentals" sheetId="5" r:id="rId5"/>
  </sheets>
  <externalReferences>
    <externalReference r:id="rId6"/>
  </externalReferences>
  <definedNames>
    <definedName name="_xlnm.Print_Area" localSheetId="1">'2022 Reimbursed Expenses 1'!$A$1:$H$33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 l="1"/>
  <c r="F12" i="2"/>
  <c r="F13" i="2"/>
  <c r="F14" i="2"/>
  <c r="F15" i="2"/>
  <c r="F16" i="2"/>
  <c r="F17" i="2"/>
  <c r="F10" i="2"/>
  <c r="H26" i="2" l="1"/>
  <c r="H20" i="2"/>
  <c r="H17" i="2"/>
  <c r="H16" i="2"/>
  <c r="H15" i="2"/>
  <c r="H14" i="2"/>
  <c r="H13" i="2"/>
  <c r="H12" i="2"/>
  <c r="H11" i="2"/>
  <c r="H19" i="2"/>
  <c r="H21" i="2" s="1"/>
  <c r="H24" i="2" l="1"/>
  <c r="H27" i="2" s="1"/>
  <c r="H23" i="2"/>
  <c r="H10" i="2"/>
  <c r="D63" i="4" l="1"/>
  <c r="E63" i="4" s="1"/>
  <c r="D62" i="4"/>
  <c r="E62" i="4" s="1"/>
  <c r="D61" i="4"/>
  <c r="E61" i="4" s="1"/>
  <c r="D60" i="4"/>
  <c r="E60" i="4" s="1"/>
  <c r="D59" i="4"/>
  <c r="E59" i="4" s="1"/>
  <c r="D58" i="4"/>
  <c r="E58" i="4" s="1"/>
  <c r="D57" i="4"/>
  <c r="E57" i="4" s="1"/>
  <c r="D56" i="4"/>
  <c r="E56" i="4" s="1"/>
  <c r="D55" i="4"/>
  <c r="E55" i="4" s="1"/>
  <c r="D54" i="4"/>
  <c r="E54" i="4" s="1"/>
  <c r="D53" i="4"/>
  <c r="E53" i="4" s="1"/>
  <c r="D52" i="4"/>
  <c r="E52" i="4" s="1"/>
  <c r="D51" i="4"/>
  <c r="E51" i="4" s="1"/>
  <c r="D50" i="4"/>
  <c r="E50" i="4" s="1"/>
  <c r="D49" i="4"/>
  <c r="E49" i="4" s="1"/>
  <c r="D48" i="4"/>
  <c r="E48" i="4" s="1"/>
  <c r="D47" i="4"/>
  <c r="E47" i="4" s="1"/>
  <c r="D46" i="4"/>
  <c r="E46" i="4" s="1"/>
  <c r="D45" i="4"/>
  <c r="E45" i="4" s="1"/>
  <c r="D44" i="4"/>
  <c r="E44" i="4" s="1"/>
  <c r="D43" i="4"/>
  <c r="E43" i="4" s="1"/>
  <c r="D42" i="4"/>
  <c r="E42" i="4" s="1"/>
  <c r="D41" i="4"/>
  <c r="E41" i="4" s="1"/>
  <c r="D40" i="4"/>
  <c r="E40" i="4" s="1"/>
  <c r="D39" i="4"/>
  <c r="E39" i="4" s="1"/>
  <c r="D38" i="4"/>
  <c r="E38" i="4" s="1"/>
  <c r="D37" i="4"/>
  <c r="E37" i="4" s="1"/>
  <c r="D36" i="4"/>
  <c r="E36" i="4" s="1"/>
  <c r="D35" i="4"/>
  <c r="E35" i="4" s="1"/>
  <c r="D34" i="4"/>
  <c r="E34" i="4" s="1"/>
  <c r="D33" i="4"/>
  <c r="E33" i="4" s="1"/>
  <c r="D32" i="4"/>
  <c r="E32" i="4" s="1"/>
  <c r="I18" i="3"/>
  <c r="I17" i="3"/>
  <c r="I16" i="3"/>
  <c r="I15" i="3"/>
  <c r="I14" i="3"/>
  <c r="I13" i="3"/>
  <c r="I12" i="3"/>
  <c r="I11" i="3"/>
  <c r="I20" i="3" l="1"/>
</calcChain>
</file>

<file path=xl/sharedStrings.xml><?xml version="1.0" encoding="utf-8"?>
<sst xmlns="http://schemas.openxmlformats.org/spreadsheetml/2006/main" count="206" uniqueCount="173">
  <si>
    <t xml:space="preserve">Expense Claim and Travel Reporting Instructions </t>
  </si>
  <si>
    <t xml:space="preserve">PLEASE REVIEW CHANGES MADE TO BOARD POLICY 4.18 </t>
  </si>
  <si>
    <t>A.</t>
  </si>
  <si>
    <t>Who needs to complete a travel report?</t>
  </si>
  <si>
    <t>1.</t>
  </si>
  <si>
    <t>Anyone traveling on college business</t>
  </si>
  <si>
    <t>a.</t>
  </si>
  <si>
    <t>Reimbursement claims</t>
  </si>
  <si>
    <t>-</t>
  </si>
  <si>
    <t>Complete page 1 of form to request</t>
  </si>
  <si>
    <t>reimbursement for college expenses paid</t>
  </si>
  <si>
    <t>by the employee</t>
  </si>
  <si>
    <t>Examples</t>
  </si>
  <si>
    <t>Page 1 - mileage to and from Rolla</t>
  </si>
  <si>
    <t>Page 1- mileage to one day events</t>
  </si>
  <si>
    <t xml:space="preserve">Page 1- reimbursements for college expenses paid by the employee </t>
  </si>
  <si>
    <t>b.</t>
  </si>
  <si>
    <t>Report total cost of trip</t>
  </si>
  <si>
    <t>Reimbursements claimed on page 1</t>
  </si>
  <si>
    <t>Report non-reimbursable expenses  on page 2</t>
  </si>
  <si>
    <t>employee travels to Chicago for conference</t>
  </si>
  <si>
    <t>Page 2-hotel paid with college credit card</t>
  </si>
  <si>
    <t>Page 2-conference fee paid with college check</t>
  </si>
  <si>
    <t>Page 1 -food, parking, mileage reimbursed to employee</t>
  </si>
  <si>
    <t>B.</t>
  </si>
  <si>
    <t>What expenses are reimbursable?</t>
  </si>
  <si>
    <t>See Board Policy 4.18</t>
  </si>
  <si>
    <t>https://www.eastcentral.edu/board-policies/4-18-expense-reimbursement-policy/</t>
  </si>
  <si>
    <t>2.</t>
  </si>
  <si>
    <t>For a quick reference see the "Reimbursements &amp; Mileage Rates" tab on this spread sheet.</t>
  </si>
  <si>
    <t xml:space="preserve">C. </t>
  </si>
  <si>
    <t>How do I submit my Expense Reimbursement &amp; Travel Form?</t>
  </si>
  <si>
    <t>Submit the completed form(s) along with all necessary receipts  to an authorized ESM</t>
  </si>
  <si>
    <t>user that normally enters invoices, POs, etc.</t>
  </si>
  <si>
    <t>Information will be entered into ESM for supervisor approval.</t>
  </si>
  <si>
    <t>D.</t>
  </si>
  <si>
    <t>Who can I call for help?</t>
  </si>
  <si>
    <t>Lark Hoffman Ext 6705</t>
  </si>
  <si>
    <t>Annette Moore Ext 6704</t>
  </si>
  <si>
    <t>PLEASE SEE INSTRUCTIONS BEFORE COMPLETING</t>
  </si>
  <si>
    <t>Report Non-Reimbursable Expenses Here - (Page 2 if also requesting reimbursement)</t>
  </si>
  <si>
    <t>Name:</t>
  </si>
  <si>
    <t>Date:</t>
  </si>
  <si>
    <t>Position:</t>
  </si>
  <si>
    <t>Department:</t>
  </si>
  <si>
    <t>Purpose of expense:</t>
  </si>
  <si>
    <t>Date</t>
  </si>
  <si>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</si>
  <si>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</si>
  <si>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</si>
  <si>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Name on CC used / Name on Check Issued</t>
  </si>
  <si>
    <t>Date Paid</t>
  </si>
  <si>
    <r>
      <rPr>
        <b/>
        <sz val="12"/>
        <rFont val="Calibri"/>
        <family val="2"/>
        <scheme val="minor"/>
      </rPr>
      <t xml:space="preserve">Budget GL Code charged                  </t>
    </r>
    <r>
      <rPr>
        <sz val="12"/>
        <rFont val="Calibri"/>
        <family val="2"/>
      </rPr>
      <t xml:space="preserve"> </t>
    </r>
  </si>
  <si>
    <t>Total</t>
  </si>
  <si>
    <t xml:space="preserve">*Amount paid by East Central College = </t>
  </si>
  <si>
    <t>Employee/Other:</t>
  </si>
  <si>
    <t>Employee/Other Address:</t>
  </si>
  <si>
    <t>Supervisor/Administrator:</t>
  </si>
  <si>
    <t>Finance Administrator:</t>
  </si>
  <si>
    <t xml:space="preserve">PLEASE REMEMBER TO ATTACH YOUR ORIGINAL RECEIPTS!      THANK YOU. </t>
  </si>
  <si>
    <t>East Central College Reimbursable Expenses:</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</si>
  <si>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</si>
  <si>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r>
  </si>
  <si>
    <t>A reimbursable mileage guideline will be generated by the Office of Finance and Administration which delineates standard mileage from the College to sites commonly traveled to. (see chart below)  Mileage to sites not on the guide will be based on mileage provided via Map Quest or other web mapping service and documented with a printout of the web page.</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</si>
  <si>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</si>
  <si>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
    </r>
  </si>
  <si>
    <t>Meal Expenses</t>
  </si>
  <si>
    <t>The College will reimburse actual meal expenses for approved activities, with itemized receipts, as follows:</t>
  </si>
  <si>
    <t>Single-Day Trips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t>
  </si>
  <si>
    <t>Overnight Trips – For trips requiring overnight travel, reimbursement for actual meal expenses up to $48 per day with itemized receipts.  On the first day of travel, meals will be reimbursed with itemized receipts as follows:  up to $10 for breakfast if travel commences before 8 a.m., up to $14 for lunch if travel commences before 11 a.m., and up to $24 for dinner if travel commences by 5 p.m.   On the last day of travel, meals will be reimbursed with itemized receipts as follows:  up to $10 for breakfast if travel ends after 8 a.m., up to $14 for lunch if travel ends after 12:30 p.m., up to $24 for dinner if travel ends after 6:30 p.m.</t>
  </si>
  <si>
    <t>In cases where a meal or meals are provided as part of the conference or registration cost, the maximum daily reimbursement will be reduced as follows for the meals provided:  breakfast, $10; lunch $14; dinner, $24.</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</si>
  <si>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</si>
  <si>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</si>
  <si>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</si>
  <si>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The employee’s supervisor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</si>
  <si>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r>
      <t xml:space="preserve">The recommended tipping guidelines </t>
    </r>
    <r>
      <rPr>
        <sz val="12"/>
        <color rgb="FF333333"/>
        <rFont val="Calibri"/>
        <family val="2"/>
      </rPr>
      <t>are as follows:      </t>
    </r>
  </si>
  <si>
    <t xml:space="preserve">Restaurants   15-20%;  Taxi/Rideshare   10%;  Airport Shuttle    $1 per bag.  </t>
  </si>
  <si>
    <t>If an employee desires to tip above the recommended guidelines, the additional amount will not be reimbursable from the College.</t>
  </si>
  <si>
    <t xml:space="preserve">All expenses should be submitted within 30 days of having been incurred. </t>
  </si>
  <si>
    <t>Cents per mile</t>
  </si>
  <si>
    <t>Mileage                                   One Way</t>
  </si>
  <si>
    <t>High Schools</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</si>
  <si>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</si>
  <si>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</si>
  <si>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</si>
  <si>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</si>
  <si>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</si>
  <si>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</si>
  <si>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</si>
  <si>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</si>
  <si>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</si>
  <si>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</si>
  <si>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</si>
  <si>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</si>
  <si>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</si>
  <si>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</si>
  <si>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</si>
  <si>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</si>
  <si>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Area Colleges</t>
  </si>
  <si>
    <t>Arnold - JCA</t>
  </si>
  <si>
    <t>Hillsboro-Jefferson</t>
  </si>
  <si>
    <t>Linn Tech</t>
  </si>
  <si>
    <t>Park Hills - MAC</t>
  </si>
  <si>
    <t>St. Charles CC</t>
  </si>
  <si>
    <t>Springfiled - OTC</t>
  </si>
  <si>
    <t>SLCC - Meramec</t>
  </si>
  <si>
    <t>SLCC - Downtown Bldg</t>
  </si>
  <si>
    <t>SLCC - Flo Valley</t>
  </si>
  <si>
    <t>UMSL</t>
  </si>
  <si>
    <t>Area Cities</t>
  </si>
  <si>
    <t>Columbia</t>
  </si>
  <si>
    <t>Jefferson City</t>
  </si>
  <si>
    <t>Kansas City</t>
  </si>
  <si>
    <t>Lake Ozark</t>
  </si>
  <si>
    <t>Lambert Airport</t>
  </si>
  <si>
    <t>St. Louis</t>
  </si>
  <si>
    <t>* Mileage is based on information received through mapquest.com.</t>
  </si>
  <si>
    <t xml:space="preserve">According to Expense Reimbursement Policy 4.18: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</si>
  <si>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</si>
  <si>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Enterprise Rental Process</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</si>
  <si>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</si>
  <si>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</si>
  <si>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r>
      <t xml:space="preserve">unsure, please contact Melissa Popp, ext. 6703 or e-mail </t>
    </r>
    <r>
      <rPr>
        <u/>
        <sz val="11"/>
        <rFont val="Calibri"/>
        <family val="2"/>
        <scheme val="minor"/>
      </rPr>
      <t>Melissa.popp@eastcentral.edu</t>
    </r>
    <r>
      <rPr>
        <sz val="11"/>
        <rFont val="Calibri"/>
        <family val="2"/>
        <scheme val="minor"/>
      </rPr>
      <t xml:space="preserve">.    </t>
    </r>
  </si>
  <si>
    <t>Online</t>
  </si>
  <si>
    <r>
      <t xml:space="preserve">1.       Go to </t>
    </r>
    <r>
      <rPr>
        <u/>
        <sz val="11"/>
        <rFont val="Calibri"/>
        <family val="2"/>
        <scheme val="minor"/>
      </rPr>
      <t>www.enterprise.com</t>
    </r>
  </si>
  <si>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</si>
  <si>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</si>
  <si>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</si>
  <si>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</si>
  <si>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</si>
  <si>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</si>
  <si>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</si>
  <si>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</si>
  <si>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</si>
  <si>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</si>
  <si>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</si>
  <si>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</si>
  <si>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</si>
  <si>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Van Rentals</t>
  </si>
  <si>
    <t xml:space="preserve">All 12 and 15 passenger van rentals are handled differently.  Call Amanda at 417-832-1494 for reservation.  You will need </t>
  </si>
  <si>
    <t>to provide the Corporate Account Number and Billing Number.</t>
  </si>
  <si>
    <t>If you have any questions concerning rentals through the website or phone, please feel free to reach out to:</t>
  </si>
  <si>
    <t xml:space="preserve">Government account representative: </t>
  </si>
  <si>
    <r>
      <t xml:space="preserve">                                             Ross Deeken, direct line 417-693-3340 or e-mail </t>
    </r>
    <r>
      <rPr>
        <u/>
        <sz val="11"/>
        <rFont val="Calibri"/>
        <family val="2"/>
        <scheme val="minor"/>
      </rPr>
      <t>ross.deeken@ehi.com</t>
    </r>
  </si>
  <si>
    <t>Area Manager:</t>
  </si>
  <si>
    <r>
      <t xml:space="preserve">Glenn Self, III, direct line 304-541-5209 or e-mail </t>
    </r>
    <r>
      <rPr>
        <u/>
        <sz val="11"/>
        <rFont val="Calibri"/>
        <family val="2"/>
        <scheme val="minor"/>
      </rPr>
      <t>howard.g.self@ehi.com</t>
    </r>
  </si>
  <si>
    <t>Local Branch Manager:</t>
  </si>
  <si>
    <r>
      <t xml:space="preserve">Josh Moore, 636-390-0051 or email </t>
    </r>
    <r>
      <rPr>
        <u/>
        <sz val="11"/>
        <rFont val="Calibri"/>
        <family val="2"/>
        <scheme val="minor"/>
      </rPr>
      <t>Joshua.m.moore@ehi.com</t>
    </r>
  </si>
  <si>
    <t>Total mileage reimbursement</t>
  </si>
  <si>
    <t>Total reimbursable expenses for this entry</t>
  </si>
  <si>
    <t xml:space="preserve">College purchases are exempt from Missouri sales tax.  As a rule, the college does not reimburse sales tax. If needed, please obtain a sales tax exemption certificate from the Business Office. </t>
  </si>
  <si>
    <t>Reimbursable expenses (not mileage) =</t>
  </si>
  <si>
    <t xml:space="preserve">TOTAL REIMBURSEMENT REQUESTED = </t>
  </si>
  <si>
    <t>Advance received from ECC =</t>
  </si>
  <si>
    <t>Must attach original itemized receipts.(i.e. restaurant receipts must be Itemized)</t>
  </si>
  <si>
    <t xml:space="preserve">Amount due East Central College = </t>
  </si>
  <si>
    <t xml:space="preserve">Amount due employee = </t>
  </si>
  <si>
    <t>* Total amount from Page 2</t>
  </si>
  <si>
    <t>Total cost of trip</t>
  </si>
  <si>
    <t>* Must complete page 2 if trip involves multiple payment sources</t>
  </si>
  <si>
    <t>Page 1</t>
  </si>
  <si>
    <t>2022 Expense Claim &amp; Travel Reporting Form</t>
  </si>
  <si>
    <r>
      <t xml:space="preserve">Total for this expense                     </t>
    </r>
    <r>
      <rPr>
        <sz val="11"/>
        <color indexed="8"/>
        <rFont val="Calibri"/>
        <family val="2"/>
      </rPr>
      <t xml:space="preserve">  (if not mileage)</t>
    </r>
  </si>
  <si>
    <r>
      <rPr>
        <b/>
        <sz val="11"/>
        <color indexed="8"/>
        <rFont val="Calibri"/>
        <family val="2"/>
      </rPr>
      <t>Total miles</t>
    </r>
    <r>
      <rPr>
        <sz val="11"/>
        <color indexed="8"/>
        <rFont val="Calibri"/>
        <family val="2"/>
      </rPr>
      <t xml:space="preserve">                     (reference sheet tab)</t>
    </r>
  </si>
  <si>
    <r>
      <t xml:space="preserve">Budget </t>
    </r>
    <r>
      <rPr>
        <b/>
        <sz val="11"/>
        <rFont val="Calibri"/>
        <family val="2"/>
        <scheme val="minor"/>
      </rPr>
      <t>GL Code</t>
    </r>
    <r>
      <rPr>
        <b/>
        <sz val="11"/>
        <color theme="1"/>
        <rFont val="Calibri"/>
        <family val="2"/>
        <scheme val="minor"/>
      </rPr>
      <t xml:space="preserve"> to be charged                  </t>
    </r>
    <r>
      <rPr>
        <sz val="11"/>
        <color indexed="8"/>
        <rFont val="Calibri"/>
        <family val="2"/>
      </rPr>
      <t xml:space="preserve">                      (must be filled in)</t>
    </r>
  </si>
  <si>
    <t xml:space="preserve">     PLEASE SEE INSTRUCTIONS BEFORE COMPLETING</t>
  </si>
  <si>
    <t>2022 Mileage Reimbursement Chart</t>
  </si>
  <si>
    <t>Reimbursement Amount   (one way)</t>
  </si>
  <si>
    <t>Reimbursement Amount           (round trip)</t>
  </si>
  <si>
    <t xml:space="preserve">Reimbursement Rate (effective 01-01-2022)  </t>
  </si>
  <si>
    <t>Description of Expense                                                                                        (if mileage, please enter origination &amp; destination locations)</t>
  </si>
  <si>
    <t>CCC</t>
  </si>
  <si>
    <t xml:space="preserve">Mileage due employee (58.5 cents per mile)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</si>
</sst>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3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sz val="11"/>
      <color theme="9" tint="-0.249977111117893"/>
      <name val="Calibri"/>
      <family val="2"/>
      <scheme val="minor"/>
    </font>
    <font>
      <b/>
      <sz val="18"/>
      <color theme="1"/>
      <name val="Calibri"/>
      <family val="2"/>
      <scheme val="minor"/>
    </font>
    <font>
      <b/>
      <sz val="12"/>
      <color theme="1"/>
      <name val="Calibri"/>
      <family val="2"/>
      <scheme val="minor"/>
    </font>
    <font>
      <sz val="12"/>
      <color indexed="8"/>
      <name val="Calibri"/>
      <family val="2"/>
    </font>
    <font>
      <b/>
      <sz val="12"/>
      <color indexed="8"/>
      <name val="Calibri"/>
      <family val="2"/>
    </font>
    <font>
      <sz val="12"/>
      <color theme="1"/>
      <name val="Calibri"/>
      <family val="2"/>
      <scheme val="minor"/>
    </font>
    <font>
      <b/>
      <sz val="12"/>
      <name val="Calibri"/>
      <family val="2"/>
      <scheme val="minor"/>
    </font>
    <font>
      <sz val="12"/>
      <name val="Calibri"/>
      <family val="2"/>
    </font>
    <font>
      <b/>
      <i/>
      <sz val="16"/>
      <color theme="1"/>
      <name val="Calibri"/>
      <family val="2"/>
      <scheme val="minor"/>
    </font>
    <font>
      <b/>
      <u/>
      <sz val="16"/>
      <color theme="1"/>
      <name val="Calibri"/>
      <family val="2"/>
      <scheme val="minor"/>
    </font>
    <font>
      <b/>
      <sz val="12"/>
      <color rgb="FF333333"/>
      <name val="Calibri"/>
      <family val="2"/>
    </font>
    <font>
      <sz val="12"/>
      <color rgb="FF333333"/>
      <name val="Calibri"/>
      <family val="2"/>
    </font>
    <font>
      <b/>
      <sz val="14"/>
      <color theme="1"/>
      <name val="Calibri"/>
      <family val="2"/>
      <scheme val="minor"/>
    </font>
    <font>
      <b/>
      <sz val="20"/>
      <color theme="1"/>
      <name val="Calibri"/>
      <family val="2"/>
      <scheme val="minor"/>
    </font>
    <font>
      <b/>
      <sz val="10"/>
      <color theme="1"/>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sz val="11"/>
      <name val="Calibri"/>
      <family val="2"/>
      <scheme val="minor"/>
    </font>
    <font>
      <u/>
      <sz val="11"/>
      <name val="Calibri"/>
      <family val="2"/>
      <scheme val="minor"/>
    </font>
    <font>
      <b/>
      <u/>
      <sz val="11"/>
      <color theme="1"/>
      <name val="Calibri"/>
      <family val="2"/>
      <scheme val="minor"/>
    </font>
    <font>
      <b/>
      <sz val="7"/>
      <color theme="1"/>
      <name val="Times New Roman"/>
      <family val="1"/>
    </font>
    <font>
      <sz val="7"/>
      <color theme="1"/>
      <name val="Times New Roman"/>
      <family val="1"/>
    </font>
    <font>
      <b/>
      <sz val="11"/>
      <color rgb="FF000000"/>
      <name val="Calibri"/>
      <family val="2"/>
    </font>
    <font>
      <b/>
      <sz val="11"/>
      <color indexed="8"/>
      <name val="Calibri"/>
      <family val="2"/>
    </font>
    <font>
      <sz val="11"/>
      <color indexed="8"/>
      <name val="Calibri"/>
      <family val="2"/>
    </font>
    <font>
      <b/>
      <sz val="11"/>
      <name val="Calibri"/>
      <family val="2"/>
      <scheme val="minor"/>
    </font>
    <font>
      <b/>
      <i/>
      <sz val="11"/>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rgb="FF9CF2B9"/>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59999389629810485"/>
        <bgColor indexed="64"/>
      </patternFill>
    </fill>
    <fill>
      <patternFill patternType="solid">
        <fgColor rgb="FFCCFFCC"/>
        <bgColor indexed="64"/>
      </patternFill>
    </fill>
  </fills>
  <borders count="28">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91">
    <xf numFmtId="0" fontId="0" fillId="0" borderId="0" xfId="0"/>
    <xf numFmtId="0" fontId="6" fillId="0" borderId="0" xfId="0" applyFont="1"/>
    <xf numFmtId="0" fontId="7" fillId="0" borderId="0" xfId="0" applyFont="1"/>
    <xf numFmtId="0" fontId="8" fillId="0" borderId="0" xfId="0" applyFont="1"/>
    <xf numFmtId="0" fontId="3" fillId="0" borderId="0" xfId="0" applyFont="1"/>
    <xf numFmtId="0" fontId="0" fillId="0" borderId="0" xfId="0" quotePrefix="1"/>
    <xf numFmtId="0" fontId="5" fillId="0" borderId="0" xfId="2"/>
    <xf numFmtId="0" fontId="3" fillId="0" borderId="0" xfId="0" quotePrefix="1" applyFont="1"/>
    <xf numFmtId="0" fontId="9" fillId="0" borderId="0" xfId="0" applyFont="1"/>
    <xf numFmtId="0" fontId="10" fillId="0" borderId="0" xfId="0" applyFont="1"/>
    <xf numFmtId="0" fontId="6" fillId="0" borderId="0" xfId="0" applyFont="1" applyAlignment="1">
      <alignment horizontal="centerContinuous"/>
    </xf>
    <xf numFmtId="0" fontId="0" fillId="0" borderId="0" xfId="0" applyAlignment="1">
      <alignment horizontal="centerContinuous"/>
    </xf>
    <xf numFmtId="0" fontId="11" fillId="0" borderId="0" xfId="0" applyFont="1" applyAlignment="1">
      <alignment horizontal="right"/>
    </xf>
    <xf numFmtId="0" fontId="11" fillId="0" borderId="0" xfId="0" applyFont="1"/>
    <xf numFmtId="0" fontId="11" fillId="2" borderId="3" xfId="0" applyFont="1" applyFill="1" applyBorder="1" applyAlignment="1">
      <alignment horizontal="center"/>
    </xf>
    <xf numFmtId="0" fontId="11" fillId="2" borderId="6" xfId="0" applyFont="1" applyFill="1" applyBorder="1" applyAlignment="1">
      <alignment horizontal="center" wrapText="1"/>
    </xf>
    <xf numFmtId="0" fontId="13" fillId="2" borderId="3" xfId="0" applyFont="1" applyFill="1" applyBorder="1" applyAlignment="1">
      <alignment horizontal="center" wrapText="1"/>
    </xf>
    <xf numFmtId="0" fontId="11" fillId="2" borderId="3" xfId="0" applyFont="1" applyFill="1" applyBorder="1" applyAlignment="1">
      <alignment horizontal="center" wrapText="1"/>
    </xf>
    <xf numFmtId="0" fontId="15" fillId="2" borderId="3" xfId="0" applyFont="1" applyFill="1" applyBorder="1" applyAlignment="1">
      <alignment horizontal="center" wrapText="1"/>
    </xf>
    <xf numFmtId="0" fontId="14" fillId="0" borderId="0" xfId="0" applyFont="1"/>
    <xf numFmtId="14" fontId="0" fillId="0" borderId="7" xfId="0" applyNumberFormat="1" applyBorder="1" applyProtection="1">
      <protection locked="0"/>
    </xf>
    <xf numFmtId="44" fontId="0" fillId="0" borderId="7" xfId="0" applyNumberFormat="1" applyBorder="1" applyProtection="1">
      <protection locked="0"/>
    </xf>
    <xf numFmtId="0" fontId="0" fillId="0" borderId="7" xfId="0" applyBorder="1" applyAlignment="1" applyProtection="1">
      <alignment horizontal="center"/>
      <protection locked="0"/>
    </xf>
    <xf numFmtId="0" fontId="0" fillId="0" borderId="10"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10" xfId="0" applyBorder="1" applyProtection="1">
      <protection locked="0"/>
    </xf>
    <xf numFmtId="44" fontId="0" fillId="3" borderId="7" xfId="0" applyNumberFormat="1" applyFill="1" applyBorder="1"/>
    <xf numFmtId="14" fontId="0" fillId="0" borderId="11" xfId="0" applyNumberFormat="1" applyBorder="1" applyProtection="1">
      <protection locked="0"/>
    </xf>
    <xf numFmtId="0" fontId="0" fillId="0" borderId="11" xfId="0" applyBorder="1" applyAlignment="1" applyProtection="1">
      <alignment horizontal="center"/>
      <protection locked="0"/>
    </xf>
    <xf numFmtId="0" fontId="0" fillId="0" borderId="11" xfId="0" applyBorder="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0" fontId="0" fillId="0" borderId="17" xfId="0" applyBorder="1" applyAlignment="1" applyProtection="1">
      <alignment horizontal="center"/>
      <protection locked="0"/>
    </xf>
    <xf numFmtId="164" fontId="0" fillId="0" borderId="16" xfId="0" applyNumberFormat="1" applyBorder="1" applyAlignment="1" applyProtection="1">
      <alignment horizontal="center"/>
      <protection locked="0"/>
    </xf>
    <xf numFmtId="44" fontId="0" fillId="3" borderId="0" xfId="0" applyNumberFormat="1" applyFill="1"/>
    <xf numFmtId="44" fontId="4" fillId="2" borderId="0" xfId="0" applyNumberFormat="1" applyFont="1" applyFill="1"/>
    <xf numFmtId="0" fontId="0" fillId="0" borderId="18" xfId="0" applyBorder="1"/>
    <xf numFmtId="0" fontId="14" fillId="0" borderId="0" xfId="0" applyFont="1" applyAlignment="1">
      <alignment horizontal="right"/>
    </xf>
    <xf numFmtId="14" fontId="0" fillId="0" borderId="18" xfId="0" applyNumberFormat="1" applyBorder="1"/>
    <xf numFmtId="0" fontId="0" fillId="0" borderId="6" xfId="0" applyBorder="1"/>
    <xf numFmtId="0" fontId="18" fillId="0" borderId="0" xfId="0" applyFont="1"/>
    <xf numFmtId="0" fontId="14" fillId="0" borderId="0" xfId="0" applyFont="1" applyAlignment="1">
      <alignment horizontal="left" wrapText="1"/>
    </xf>
    <xf numFmtId="0" fontId="11" fillId="0" borderId="0" xfId="0" applyFont="1" applyAlignment="1">
      <alignment horizontal="left" wrapText="1"/>
    </xf>
    <xf numFmtId="0" fontId="19" fillId="0" borderId="0" xfId="0" applyFont="1"/>
    <xf numFmtId="0" fontId="20" fillId="0" borderId="0" xfId="0" applyFont="1"/>
    <xf numFmtId="0" fontId="21" fillId="0" borderId="0" xfId="0" applyFont="1"/>
    <xf numFmtId="0" fontId="22" fillId="0" borderId="0" xfId="0" applyFont="1" applyAlignment="1">
      <alignment horizontal="left"/>
    </xf>
    <xf numFmtId="0" fontId="22" fillId="0" borderId="0" xfId="0" applyFont="1" applyAlignment="1">
      <alignment horizontal="center"/>
    </xf>
    <xf numFmtId="0" fontId="11"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44" fontId="1" fillId="0" borderId="0" xfId="1" applyFont="1" applyAlignment="1" applyProtection="1">
      <alignment horizontal="center"/>
    </xf>
    <xf numFmtId="0" fontId="4" fillId="4" borderId="0" xfId="0" applyFont="1" applyFill="1"/>
    <xf numFmtId="0" fontId="2" fillId="4" borderId="4" xfId="0" applyFont="1" applyFill="1" applyBorder="1" applyAlignment="1">
      <alignment horizontal="center" wrapText="1"/>
    </xf>
    <xf numFmtId="0" fontId="2" fillId="4" borderId="3" xfId="1" applyNumberFormat="1" applyFont="1" applyFill="1" applyBorder="1" applyAlignment="1" applyProtection="1">
      <alignment horizontal="center" wrapText="1"/>
    </xf>
    <xf numFmtId="0" fontId="2" fillId="4" borderId="5" xfId="1" applyNumberFormat="1" applyFont="1" applyFill="1" applyBorder="1" applyAlignment="1" applyProtection="1">
      <alignment horizontal="center" wrapText="1"/>
    </xf>
    <xf numFmtId="0" fontId="0" fillId="5" borderId="19" xfId="0" applyFill="1" applyBorder="1" applyAlignment="1">
      <alignment wrapText="1"/>
    </xf>
    <xf numFmtId="0" fontId="0" fillId="5" borderId="20" xfId="0" applyFill="1" applyBorder="1" applyAlignment="1">
      <alignment horizontal="center"/>
    </xf>
    <xf numFmtId="44" fontId="1" fillId="5" borderId="21" xfId="1" applyFont="1" applyFill="1" applyBorder="1" applyAlignment="1" applyProtection="1">
      <alignment horizontal="center" vertical="center"/>
    </xf>
    <xf numFmtId="44" fontId="0" fillId="5" borderId="19" xfId="1" applyFont="1" applyFill="1" applyBorder="1" applyAlignment="1" applyProtection="1">
      <alignment horizontal="center" vertical="center"/>
    </xf>
    <xf numFmtId="0" fontId="0" fillId="5" borderId="21" xfId="0" applyFill="1" applyBorder="1" applyAlignment="1">
      <alignment wrapText="1"/>
    </xf>
    <xf numFmtId="0" fontId="0" fillId="5" borderId="11" xfId="0" applyFill="1" applyBorder="1" applyAlignment="1">
      <alignment wrapText="1"/>
    </xf>
    <xf numFmtId="0" fontId="0" fillId="5" borderId="12" xfId="0" applyFill="1" applyBorder="1" applyAlignment="1">
      <alignment horizontal="center"/>
    </xf>
    <xf numFmtId="44" fontId="1" fillId="5" borderId="11" xfId="1" applyFont="1" applyFill="1" applyBorder="1" applyAlignment="1" applyProtection="1">
      <alignment horizontal="center" vertical="center"/>
    </xf>
    <xf numFmtId="44" fontId="0" fillId="5" borderId="11" xfId="1" applyFont="1" applyFill="1" applyBorder="1" applyAlignment="1" applyProtection="1">
      <alignment horizontal="center" vertical="center"/>
    </xf>
    <xf numFmtId="0" fontId="0" fillId="5" borderId="14" xfId="0" applyFill="1" applyBorder="1" applyAlignment="1">
      <alignment wrapText="1"/>
    </xf>
    <xf numFmtId="0" fontId="0" fillId="5" borderId="22" xfId="0" applyFill="1" applyBorder="1" applyAlignment="1">
      <alignment horizontal="center"/>
    </xf>
    <xf numFmtId="44" fontId="1" fillId="5" borderId="14" xfId="1" applyFont="1" applyFill="1" applyBorder="1" applyAlignment="1" applyProtection="1">
      <alignment horizontal="center" vertical="center"/>
    </xf>
    <xf numFmtId="44" fontId="0" fillId="5" borderId="14" xfId="1" applyFont="1" applyFill="1" applyBorder="1" applyAlignment="1" applyProtection="1">
      <alignment horizontal="center" vertical="center"/>
    </xf>
    <xf numFmtId="0" fontId="0" fillId="6" borderId="19" xfId="0" applyFill="1" applyBorder="1" applyAlignment="1">
      <alignment wrapText="1"/>
    </xf>
    <xf numFmtId="0" fontId="0" fillId="6" borderId="8" xfId="0" applyFill="1" applyBorder="1" applyAlignment="1">
      <alignment wrapText="1"/>
    </xf>
    <xf numFmtId="0" fontId="1" fillId="6" borderId="10" xfId="1" applyNumberFormat="1" applyFont="1" applyFill="1" applyBorder="1" applyAlignment="1" applyProtection="1">
      <alignment horizontal="center"/>
    </xf>
    <xf numFmtId="44" fontId="0" fillId="6" borderId="10" xfId="1" applyFont="1" applyFill="1" applyBorder="1" applyAlignment="1" applyProtection="1">
      <alignment horizontal="center" vertical="center"/>
    </xf>
    <xf numFmtId="0" fontId="0" fillId="6" borderId="21" xfId="0" applyFill="1" applyBorder="1" applyAlignment="1">
      <alignment wrapText="1"/>
    </xf>
    <xf numFmtId="0" fontId="0" fillId="6" borderId="12" xfId="0" applyFill="1" applyBorder="1" applyAlignment="1">
      <alignment wrapText="1"/>
    </xf>
    <xf numFmtId="0" fontId="1" fillId="6" borderId="11" xfId="1" applyNumberFormat="1" applyFont="1" applyFill="1" applyBorder="1" applyAlignment="1" applyProtection="1">
      <alignment horizontal="center"/>
    </xf>
    <xf numFmtId="44" fontId="0" fillId="6" borderId="11" xfId="1" applyFont="1" applyFill="1" applyBorder="1" applyAlignment="1" applyProtection="1">
      <alignment horizontal="center" vertical="center"/>
    </xf>
    <xf numFmtId="0" fontId="0" fillId="6" borderId="14" xfId="0" applyFill="1" applyBorder="1" applyAlignment="1">
      <alignment wrapText="1"/>
    </xf>
    <xf numFmtId="0" fontId="0" fillId="6" borderId="0" xfId="0" applyFill="1" applyAlignment="1">
      <alignment wrapText="1"/>
    </xf>
    <xf numFmtId="0" fontId="1" fillId="6" borderId="14" xfId="1" applyNumberFormat="1" applyFont="1" applyFill="1" applyBorder="1" applyAlignment="1" applyProtection="1">
      <alignment horizontal="center"/>
    </xf>
    <xf numFmtId="44" fontId="0" fillId="6" borderId="14" xfId="1" applyFont="1" applyFill="1" applyBorder="1" applyAlignment="1" applyProtection="1">
      <alignment horizontal="center" vertical="center"/>
    </xf>
    <xf numFmtId="0" fontId="0" fillId="7" borderId="19" xfId="0" applyFill="1" applyBorder="1"/>
    <xf numFmtId="0" fontId="0" fillId="7" borderId="8" xfId="0" applyFill="1" applyBorder="1" applyAlignment="1">
      <alignment wrapText="1"/>
    </xf>
    <xf numFmtId="0" fontId="0" fillId="7" borderId="10" xfId="0" applyFill="1" applyBorder="1" applyAlignment="1">
      <alignment horizontal="center"/>
    </xf>
    <xf numFmtId="44" fontId="0" fillId="7" borderId="10" xfId="1" applyFont="1" applyFill="1" applyBorder="1" applyAlignment="1" applyProtection="1">
      <alignment horizontal="center" vertical="center"/>
    </xf>
    <xf numFmtId="0" fontId="0" fillId="7" borderId="21" xfId="0" applyFill="1" applyBorder="1"/>
    <xf numFmtId="0" fontId="0" fillId="7" borderId="12" xfId="0" applyFill="1" applyBorder="1" applyAlignment="1">
      <alignment wrapText="1"/>
    </xf>
    <xf numFmtId="0" fontId="0" fillId="7" borderId="11" xfId="0" applyFill="1" applyBorder="1" applyAlignment="1">
      <alignment horizontal="center"/>
    </xf>
    <xf numFmtId="44" fontId="0" fillId="7" borderId="11" xfId="1" applyFont="1" applyFill="1" applyBorder="1" applyAlignment="1" applyProtection="1">
      <alignment horizontal="center" vertical="center"/>
    </xf>
    <xf numFmtId="0" fontId="0" fillId="7" borderId="14" xfId="0" applyFill="1" applyBorder="1"/>
    <xf numFmtId="0" fontId="0" fillId="7" borderId="22" xfId="0" applyFill="1" applyBorder="1" applyAlignment="1">
      <alignment wrapText="1"/>
    </xf>
    <xf numFmtId="0" fontId="0" fillId="7" borderId="14" xfId="0" applyFill="1" applyBorder="1" applyAlignment="1">
      <alignment horizontal="center"/>
    </xf>
    <xf numFmtId="44" fontId="0" fillId="7" borderId="14" xfId="1" applyFont="1" applyFill="1" applyBorder="1" applyAlignment="1" applyProtection="1">
      <alignment horizontal="center" vertical="center"/>
    </xf>
    <xf numFmtId="0" fontId="23" fillId="0" borderId="0" xfId="0" applyFont="1" applyAlignment="1">
      <alignment vertical="center"/>
    </xf>
    <xf numFmtId="0" fontId="24" fillId="0" borderId="0" xfId="0" applyFont="1" applyAlignment="1">
      <alignment horizontal="center"/>
    </xf>
    <xf numFmtId="44" fontId="24" fillId="0" borderId="0" xfId="1" applyFont="1" applyAlignment="1" applyProtection="1">
      <alignment horizontal="center" wrapText="1"/>
    </xf>
    <xf numFmtId="0" fontId="24" fillId="0" borderId="0" xfId="0" applyFont="1"/>
    <xf numFmtId="0" fontId="0" fillId="0" borderId="0" xfId="0" applyAlignment="1">
      <alignment wrapText="1"/>
    </xf>
    <xf numFmtId="44" fontId="1" fillId="0" borderId="0" xfId="1" applyFont="1" applyAlignment="1" applyProtection="1">
      <alignment horizontal="center" wrapText="1"/>
    </xf>
    <xf numFmtId="0" fontId="26" fillId="0" borderId="0" xfId="0" applyFont="1" applyAlignment="1">
      <alignment horizontal="centerContinuous" vertical="center"/>
    </xf>
    <xf numFmtId="0" fontId="27" fillId="0" borderId="0" xfId="2" applyFont="1"/>
    <xf numFmtId="0" fontId="27" fillId="0" borderId="0" xfId="0" applyFont="1"/>
    <xf numFmtId="0" fontId="29" fillId="0" borderId="0" xfId="0" applyFont="1" applyAlignment="1">
      <alignment vertical="center"/>
    </xf>
    <xf numFmtId="0" fontId="27" fillId="0" borderId="0" xfId="2" applyFont="1" applyAlignment="1">
      <alignment horizontal="left" vertical="center" indent="5"/>
    </xf>
    <xf numFmtId="0" fontId="3" fillId="0" borderId="0" xfId="0" applyFont="1" applyAlignment="1">
      <alignment horizontal="left" vertical="center" indent="5"/>
    </xf>
    <xf numFmtId="0" fontId="0" fillId="0" borderId="0" xfId="0" applyAlignment="1">
      <alignment horizontal="left" vertical="center" indent="5"/>
    </xf>
    <xf numFmtId="0" fontId="0" fillId="0" borderId="0" xfId="0" applyAlignment="1">
      <alignment horizontal="left" vertical="center" indent="10"/>
    </xf>
    <xf numFmtId="0" fontId="0" fillId="0" borderId="0" xfId="0" applyAlignment="1">
      <alignment vertical="center"/>
    </xf>
    <xf numFmtId="0" fontId="25" fillId="0" borderId="0" xfId="0" applyFont="1" applyAlignment="1">
      <alignment vertical="center"/>
    </xf>
    <xf numFmtId="0" fontId="27" fillId="0" borderId="0" xfId="2" applyFont="1" applyBorder="1" applyAlignment="1">
      <alignment vertical="center"/>
    </xf>
    <xf numFmtId="0" fontId="28" fillId="0" borderId="0" xfId="0" applyFont="1"/>
    <xf numFmtId="0" fontId="27" fillId="0" borderId="0" xfId="2" applyFont="1" applyAlignment="1">
      <alignment vertical="center"/>
    </xf>
    <xf numFmtId="0" fontId="0" fillId="0" borderId="0" xfId="0" applyFont="1"/>
    <xf numFmtId="0" fontId="3" fillId="0" borderId="0" xfId="0" applyFont="1" applyAlignment="1">
      <alignment horizontal="right"/>
    </xf>
    <xf numFmtId="0" fontId="3" fillId="2" borderId="3" xfId="0" applyFont="1" applyFill="1" applyBorder="1" applyAlignment="1">
      <alignment horizontal="center"/>
    </xf>
    <xf numFmtId="0" fontId="3" fillId="2" borderId="6" xfId="0" applyFont="1" applyFill="1" applyBorder="1" applyAlignment="1">
      <alignment horizontal="center" wrapText="1"/>
    </xf>
    <xf numFmtId="0" fontId="34" fillId="2" borderId="3" xfId="0" applyFont="1" applyFill="1" applyBorder="1" applyAlignment="1">
      <alignment horizontal="center" wrapText="1"/>
    </xf>
    <xf numFmtId="0" fontId="0" fillId="8" borderId="3" xfId="0" applyFont="1" applyFill="1" applyBorder="1" applyAlignment="1">
      <alignment horizont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wrapText="1"/>
    </xf>
    <xf numFmtId="14" fontId="0" fillId="0" borderId="7" xfId="0" applyNumberFormat="1" applyFont="1" applyBorder="1" applyProtection="1">
      <protection locked="0"/>
    </xf>
    <xf numFmtId="44" fontId="0" fillId="0" borderId="7" xfId="0" applyNumberFormat="1" applyFont="1" applyBorder="1" applyProtection="1">
      <protection locked="0"/>
    </xf>
    <xf numFmtId="0" fontId="0" fillId="0" borderId="7" xfId="0" applyFont="1" applyBorder="1" applyAlignment="1" applyProtection="1">
      <alignment horizontal="center"/>
      <protection locked="0"/>
    </xf>
    <xf numFmtId="44" fontId="0" fillId="8" borderId="1" xfId="0" applyNumberFormat="1" applyFont="1" applyFill="1" applyBorder="1" applyAlignment="1" applyProtection="1">
      <alignment horizontal="center"/>
      <protection locked="0"/>
    </xf>
    <xf numFmtId="44" fontId="0" fillId="0" borderId="10" xfId="0" applyNumberFormat="1" applyFont="1" applyBorder="1" applyProtection="1">
      <protection locked="0"/>
    </xf>
    <xf numFmtId="44" fontId="0" fillId="3" borderId="7" xfId="0" applyNumberFormat="1" applyFont="1" applyFill="1" applyBorder="1"/>
    <xf numFmtId="14" fontId="0" fillId="0" borderId="11" xfId="0" applyNumberFormat="1" applyFont="1" applyBorder="1" applyProtection="1">
      <protection locked="0"/>
    </xf>
    <xf numFmtId="44" fontId="0" fillId="0" borderId="11" xfId="0" applyNumberFormat="1" applyFont="1" applyBorder="1" applyProtection="1">
      <protection locked="0"/>
    </xf>
    <xf numFmtId="0" fontId="0" fillId="0" borderId="11" xfId="0" applyFont="1" applyBorder="1" applyAlignment="1" applyProtection="1">
      <alignment horizontal="center"/>
      <protection locked="0"/>
    </xf>
    <xf numFmtId="0" fontId="0" fillId="0" borderId="11" xfId="0" applyFont="1" applyBorder="1" applyProtection="1">
      <protection locked="0"/>
    </xf>
    <xf numFmtId="0" fontId="0" fillId="0" borderId="14" xfId="0" applyFont="1" applyBorder="1" applyProtection="1">
      <protection locked="0"/>
    </xf>
    <xf numFmtId="44" fontId="0" fillId="0" borderId="14" xfId="0" applyNumberFormat="1" applyFont="1" applyBorder="1" applyProtection="1">
      <protection locked="0"/>
    </xf>
    <xf numFmtId="0" fontId="0" fillId="0" borderId="14" xfId="0" applyFont="1" applyBorder="1" applyAlignment="1" applyProtection="1">
      <alignment horizontal="center"/>
      <protection locked="0"/>
    </xf>
    <xf numFmtId="44" fontId="0" fillId="3" borderId="17" xfId="0" applyNumberFormat="1" applyFont="1" applyFill="1" applyBorder="1"/>
    <xf numFmtId="0" fontId="0" fillId="10" borderId="0" xfId="0" applyFont="1" applyFill="1"/>
    <xf numFmtId="0" fontId="0" fillId="10" borderId="0" xfId="0" applyFont="1" applyFill="1" applyAlignment="1">
      <alignment horizontal="right"/>
    </xf>
    <xf numFmtId="44" fontId="0" fillId="0" borderId="0" xfId="0" applyNumberFormat="1" applyFont="1"/>
    <xf numFmtId="0" fontId="0" fillId="0" borderId="0" xfId="0" applyFont="1" applyAlignment="1">
      <alignment horizontal="right"/>
    </xf>
    <xf numFmtId="44" fontId="3" fillId="0" borderId="0" xfId="0" applyNumberFormat="1" applyFont="1"/>
    <xf numFmtId="0" fontId="27" fillId="0" borderId="0" xfId="0" applyFont="1" applyAlignment="1">
      <alignment horizontal="left" vertical="center" wrapText="1"/>
    </xf>
    <xf numFmtId="44" fontId="0" fillId="0" borderId="0" xfId="0" applyNumberFormat="1" applyFont="1" applyProtection="1">
      <protection locked="0"/>
    </xf>
    <xf numFmtId="44" fontId="0" fillId="3" borderId="0" xfId="0" applyNumberFormat="1" applyFont="1" applyFill="1"/>
    <xf numFmtId="0" fontId="0" fillId="0" borderId="18" xfId="0" applyFont="1" applyBorder="1"/>
    <xf numFmtId="14" fontId="0" fillId="0" borderId="18" xfId="0" applyNumberFormat="1" applyFont="1" applyBorder="1"/>
    <xf numFmtId="2" fontId="0" fillId="0" borderId="18" xfId="0" applyNumberFormat="1" applyFont="1" applyBorder="1"/>
    <xf numFmtId="0" fontId="0" fillId="0" borderId="6" xfId="0" applyFont="1" applyBorder="1"/>
    <xf numFmtId="2" fontId="0" fillId="0" borderId="0" xfId="0" applyNumberFormat="1" applyFont="1"/>
    <xf numFmtId="0" fontId="3" fillId="0" borderId="0" xfId="0" applyFont="1" applyAlignment="1"/>
    <xf numFmtId="0" fontId="0" fillId="0" borderId="12" xfId="0" applyFont="1" applyBorder="1" applyAlignment="1" applyProtection="1">
      <alignment horizontal="left" wrapText="1"/>
      <protection locked="0"/>
    </xf>
    <xf numFmtId="0" fontId="0" fillId="0" borderId="13" xfId="0" applyFont="1" applyBorder="1" applyAlignment="1" applyProtection="1">
      <alignment horizontal="left" wrapText="1"/>
      <protection locked="0"/>
    </xf>
    <xf numFmtId="0" fontId="0" fillId="0" borderId="15" xfId="0" applyFont="1" applyBorder="1" applyAlignment="1" applyProtection="1">
      <alignment horizontal="left" wrapText="1"/>
      <protection locked="0"/>
    </xf>
    <xf numFmtId="0" fontId="0" fillId="0" borderId="16" xfId="0" applyFont="1" applyBorder="1" applyAlignment="1" applyProtection="1">
      <alignment horizontal="left" wrapText="1"/>
      <protection locked="0"/>
    </xf>
    <xf numFmtId="0" fontId="27" fillId="9" borderId="23" xfId="0" applyFont="1" applyFill="1" applyBorder="1" applyAlignment="1">
      <alignment horizontal="left" vertical="center" wrapText="1"/>
    </xf>
    <xf numFmtId="0" fontId="27" fillId="9" borderId="24" xfId="0" applyFont="1" applyFill="1" applyBorder="1" applyAlignment="1">
      <alignment horizontal="left" vertical="center" wrapText="1"/>
    </xf>
    <xf numFmtId="0" fontId="27" fillId="9" borderId="25" xfId="0" applyFont="1" applyFill="1" applyBorder="1" applyAlignment="1">
      <alignment horizontal="left" vertical="center" wrapText="1"/>
    </xf>
    <xf numFmtId="0" fontId="27" fillId="9" borderId="20" xfId="0" applyFont="1" applyFill="1" applyBorder="1" applyAlignment="1">
      <alignment horizontal="left" vertical="center" wrapText="1"/>
    </xf>
    <xf numFmtId="0" fontId="27" fillId="9" borderId="0" xfId="0" applyFont="1" applyFill="1" applyAlignment="1">
      <alignment horizontal="left" vertical="center" wrapText="1"/>
    </xf>
    <xf numFmtId="0" fontId="27" fillId="9" borderId="26" xfId="0" applyFont="1" applyFill="1" applyBorder="1" applyAlignment="1">
      <alignment horizontal="left" vertical="center" wrapText="1"/>
    </xf>
    <xf numFmtId="0" fontId="27" fillId="9" borderId="22" xfId="0" applyFont="1" applyFill="1" applyBorder="1" applyAlignment="1">
      <alignment horizontal="left" vertical="center" wrapText="1"/>
    </xf>
    <xf numFmtId="0" fontId="27" fillId="9" borderId="18" xfId="0" applyFont="1" applyFill="1" applyBorder="1" applyAlignment="1">
      <alignment horizontal="left" vertical="center" wrapText="1"/>
    </xf>
    <xf numFmtId="0" fontId="27" fillId="9" borderId="27" xfId="0" applyFont="1" applyFill="1" applyBorder="1" applyAlignment="1">
      <alignment horizontal="left" vertical="center" wrapText="1"/>
    </xf>
    <xf numFmtId="0" fontId="36" fillId="0" borderId="0" xfId="0" applyFont="1" applyAlignment="1">
      <alignment horizontal="center"/>
    </xf>
    <xf numFmtId="0" fontId="9" fillId="0" borderId="0" xfId="0" applyFont="1" applyAlignment="1">
      <alignment horizontal="center"/>
    </xf>
    <xf numFmtId="0" fontId="21" fillId="0" borderId="0" xfId="0" applyFont="1" applyAlignment="1">
      <alignment horizontal="center"/>
    </xf>
    <xf numFmtId="0" fontId="0" fillId="0" borderId="1" xfId="0" applyFont="1" applyBorder="1" applyAlignment="1" applyProtection="1">
      <alignment horizontal="left" wrapText="1"/>
      <protection locked="0"/>
    </xf>
    <xf numFmtId="14" fontId="0" fillId="0" borderId="1" xfId="0" applyNumberFormat="1" applyFont="1" applyBorder="1" applyAlignment="1" applyProtection="1">
      <alignment horizontal="left"/>
      <protection locked="0"/>
    </xf>
    <xf numFmtId="0" fontId="0" fillId="0" borderId="2" xfId="0" applyFont="1" applyBorder="1" applyAlignment="1" applyProtection="1">
      <alignment horizontal="left" wrapText="1"/>
      <protection locked="0"/>
    </xf>
    <xf numFmtId="0" fontId="0" fillId="0" borderId="2" xfId="0" applyFont="1" applyBorder="1" applyAlignment="1" applyProtection="1">
      <alignment horizontal="left"/>
      <protection locked="0"/>
    </xf>
    <xf numFmtId="0" fontId="3" fillId="0" borderId="0" xfId="0" applyFont="1" applyAlignment="1">
      <alignment horizontal="center"/>
    </xf>
    <xf numFmtId="0" fontId="32" fillId="2" borderId="4" xfId="0" applyFont="1" applyFill="1" applyBorder="1" applyAlignment="1">
      <alignment horizontal="center" wrapText="1"/>
    </xf>
    <xf numFmtId="0" fontId="33" fillId="2" borderId="5" xfId="0" applyFont="1" applyFill="1" applyBorder="1" applyAlignment="1">
      <alignment horizontal="center" wrapText="1"/>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22" fillId="0" borderId="0" xfId="0" applyFont="1" applyAlignment="1">
      <alignment horizontal="center"/>
    </xf>
    <xf numFmtId="14" fontId="0" fillId="0" borderId="1" xfId="0" applyNumberFormat="1" applyBorder="1" applyAlignment="1" applyProtection="1">
      <alignment horizontal="left"/>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left"/>
      <protection locked="0"/>
    </xf>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17" fillId="0" borderId="0" xfId="0" applyFont="1" applyAlignment="1">
      <alignment horizontal="center"/>
    </xf>
    <xf numFmtId="0" fontId="12" fillId="2" borderId="4" xfId="0" applyFont="1" applyFill="1" applyBorder="1" applyAlignment="1">
      <alignment horizontal="center" wrapText="1"/>
    </xf>
    <xf numFmtId="0" fontId="14" fillId="2" borderId="5" xfId="0" applyFont="1" applyFill="1" applyBorder="1" applyAlignment="1">
      <alignment horizontal="center" wrapText="1"/>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14" fillId="0" borderId="0" xfId="0" applyFont="1" applyAlignment="1">
      <alignment horizontal="left" wrapText="1"/>
    </xf>
    <xf numFmtId="0" fontId="25" fillId="0" borderId="0" xfId="0" applyFont="1" applyAlignment="1">
      <alignment horizontal="left" wrapText="1"/>
    </xf>
    <xf numFmtId="0" fontId="0" fillId="0" borderId="0" xfId="0"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885825</xdr:colOff>
      <xdr:row>2</xdr:row>
      <xdr:rowOff>285750</xdr:rowOff>
    </xdr:to>
    <xdr:pic>
      <xdr:nvPicPr>
        <xdr:cNvPr id="2" name="Picture 1">
          <a:extLst>
            <a:ext uri="{FF2B5EF4-FFF2-40B4-BE49-F238E27FC236}">
              <a16:creationId xmlns:a16="http://schemas.microsoft.com/office/drawing/2014/main" id="{2676578D-660D-480C-A136-ED01CA19CB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7622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1009650</xdr:colOff>
      <xdr:row>3</xdr:row>
      <xdr:rowOff>123825</xdr:rowOff>
    </xdr:to>
    <xdr:pic>
      <xdr:nvPicPr>
        <xdr:cNvPr id="2" name="Picture 1">
          <a:extLst>
            <a:ext uri="{FF2B5EF4-FFF2-40B4-BE49-F238E27FC236}">
              <a16:creationId xmlns:a16="http://schemas.microsoft.com/office/drawing/2014/main" id="{9C8C7788-AF41-481C-A067-B269977F59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1"/>
          <a:ext cx="290512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rk.hoffman/Documents/Lark's%20Folder/Expense%20Form%20Template/10%2009%2019%20Employee-Reimbursement-Form-2019%20Final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9  Reimbursed Expenses  1"/>
      <sheetName val="2019 Non-Reimbursed Expenses 2"/>
      <sheetName val="2018 expenses"/>
      <sheetName val="Reimbursements &amp; Mileage Rates"/>
      <sheetName val="Enterprise Rentals"/>
    </sheetNames>
    <sheetDataSet>
      <sheetData sheetId="0"/>
      <sheetData sheetId="1"/>
      <sheetData sheetId="2">
        <row r="20">
          <cell r="I20">
            <v>0</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eastcentral.edu/board-policies/4-18-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mailto:ross.deeken@ehi.com"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 Id="rId6" Type="http://schemas.openxmlformats.org/officeDocument/2006/relationships/hyperlink" Target="mailto:Melissa.popp@eastcentral.edu" TargetMode="External"/><Relationship Id="rId5" Type="http://schemas.openxmlformats.org/officeDocument/2006/relationships/hyperlink" Target="mailto:Joshua.m.moore@ehi.com" TargetMode="External"/><Relationship Id="rId4" Type="http://schemas.openxmlformats.org/officeDocument/2006/relationships/hyperlink" Target="mailto:howard.g.self@e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77B57-4A6A-4DFB-9F72-51CD4DA59A6B}">
  <dimension ref="A1:O31"/>
  <sheetViews>
    <sheetView workbookViewId="0">
      <selection activeCell="N15" sqref="N15"/>
    </sheetView>
  </sheetViews>
  <sheetFormatPr defaultRowHeight="15" x14ac:dyDescent="0.25"/>
  <cols>
    <col min="1" max="1" width="3.42578125" customWidth="1"/>
    <col min="2" max="2" width="2.85546875" customWidth="1"/>
    <col min="3" max="3" width="2.42578125" customWidth="1"/>
    <col min="4" max="4" width="3.5703125" customWidth="1"/>
  </cols>
  <sheetData>
    <row r="1" spans="1:15" s="2" customFormat="1" ht="21" x14ac:dyDescent="0.35">
      <c r="A1" s="1" t="s">
        <v>0</v>
      </c>
      <c r="B1" s="1"/>
      <c r="C1" s="1"/>
      <c r="D1" s="1"/>
      <c r="E1" s="1"/>
      <c r="F1" s="1"/>
      <c r="G1" s="1"/>
      <c r="H1" s="1"/>
      <c r="I1" s="1"/>
      <c r="J1" s="1"/>
    </row>
    <row r="2" spans="1:15" s="2" customFormat="1" ht="21" x14ac:dyDescent="0.35">
      <c r="A2" s="3" t="s">
        <v>1</v>
      </c>
    </row>
    <row r="3" spans="1:15" s="4" customFormat="1" x14ac:dyDescent="0.25">
      <c r="A3" s="4" t="s">
        <v>2</v>
      </c>
      <c r="B3" s="4" t="s">
        <v>3</v>
      </c>
    </row>
    <row r="4" spans="1:15" x14ac:dyDescent="0.25">
      <c r="B4" s="5" t="s">
        <v>4</v>
      </c>
      <c r="C4" t="s">
        <v>5</v>
      </c>
    </row>
    <row r="5" spans="1:15" x14ac:dyDescent="0.25">
      <c r="C5" t="s">
        <v>6</v>
      </c>
      <c r="D5" t="s">
        <v>7</v>
      </c>
    </row>
    <row r="6" spans="1:15" x14ac:dyDescent="0.25">
      <c r="D6" t="s">
        <v>8</v>
      </c>
      <c r="E6" t="s">
        <v>9</v>
      </c>
      <c r="O6" s="5"/>
    </row>
    <row r="7" spans="1:15" x14ac:dyDescent="0.25">
      <c r="E7" t="s">
        <v>10</v>
      </c>
      <c r="O7" s="5"/>
    </row>
    <row r="8" spans="1:15" x14ac:dyDescent="0.25">
      <c r="E8" t="s">
        <v>11</v>
      </c>
    </row>
    <row r="9" spans="1:15" x14ac:dyDescent="0.25">
      <c r="D9" t="s">
        <v>12</v>
      </c>
    </row>
    <row r="10" spans="1:15" x14ac:dyDescent="0.25">
      <c r="D10" t="s">
        <v>8</v>
      </c>
      <c r="E10" t="s">
        <v>13</v>
      </c>
    </row>
    <row r="11" spans="1:15" x14ac:dyDescent="0.25">
      <c r="D11" t="s">
        <v>8</v>
      </c>
      <c r="E11" t="s">
        <v>14</v>
      </c>
    </row>
    <row r="12" spans="1:15" x14ac:dyDescent="0.25">
      <c r="D12" t="s">
        <v>8</v>
      </c>
      <c r="E12" t="s">
        <v>15</v>
      </c>
    </row>
    <row r="13" spans="1:15" x14ac:dyDescent="0.25">
      <c r="C13" t="s">
        <v>16</v>
      </c>
      <c r="D13" t="s">
        <v>17</v>
      </c>
    </row>
    <row r="14" spans="1:15" x14ac:dyDescent="0.25">
      <c r="D14" t="s">
        <v>8</v>
      </c>
      <c r="E14" t="s">
        <v>18</v>
      </c>
    </row>
    <row r="15" spans="1:15" x14ac:dyDescent="0.25">
      <c r="D15" t="s">
        <v>8</v>
      </c>
      <c r="E15" t="s">
        <v>19</v>
      </c>
    </row>
    <row r="16" spans="1:15" x14ac:dyDescent="0.25">
      <c r="D16" t="s">
        <v>12</v>
      </c>
    </row>
    <row r="17" spans="1:7" x14ac:dyDescent="0.25">
      <c r="D17" t="s">
        <v>8</v>
      </c>
      <c r="E17" t="s">
        <v>20</v>
      </c>
    </row>
    <row r="18" spans="1:7" x14ac:dyDescent="0.25">
      <c r="E18" t="s">
        <v>21</v>
      </c>
    </row>
    <row r="19" spans="1:7" x14ac:dyDescent="0.25">
      <c r="E19" t="s">
        <v>22</v>
      </c>
    </row>
    <row r="20" spans="1:7" x14ac:dyDescent="0.25">
      <c r="E20" t="s">
        <v>23</v>
      </c>
    </row>
    <row r="21" spans="1:7" x14ac:dyDescent="0.25">
      <c r="A21" s="4" t="s">
        <v>24</v>
      </c>
      <c r="B21" s="4" t="s">
        <v>25</v>
      </c>
      <c r="C21" s="4"/>
      <c r="D21" s="4"/>
      <c r="E21" s="4"/>
      <c r="F21" s="4"/>
      <c r="G21" s="4"/>
    </row>
    <row r="22" spans="1:7" x14ac:dyDescent="0.25">
      <c r="B22" s="5" t="s">
        <v>4</v>
      </c>
      <c r="C22" t="s">
        <v>26</v>
      </c>
    </row>
    <row r="23" spans="1:7" x14ac:dyDescent="0.25">
      <c r="C23" s="6" t="s">
        <v>27</v>
      </c>
    </row>
    <row r="24" spans="1:7" s="4" customFormat="1" x14ac:dyDescent="0.25">
      <c r="B24" s="7" t="s">
        <v>28</v>
      </c>
      <c r="C24" t="s">
        <v>29</v>
      </c>
    </row>
    <row r="25" spans="1:7" x14ac:dyDescent="0.25">
      <c r="A25" s="4" t="s">
        <v>30</v>
      </c>
      <c r="B25" s="7" t="s">
        <v>31</v>
      </c>
      <c r="C25" s="4"/>
    </row>
    <row r="26" spans="1:7" x14ac:dyDescent="0.25">
      <c r="B26" s="5" t="s">
        <v>4</v>
      </c>
      <c r="C26" t="s">
        <v>32</v>
      </c>
    </row>
    <row r="27" spans="1:7" x14ac:dyDescent="0.25">
      <c r="C27" t="s">
        <v>33</v>
      </c>
    </row>
    <row r="28" spans="1:7" x14ac:dyDescent="0.25">
      <c r="B28" s="7" t="s">
        <v>28</v>
      </c>
      <c r="C28" t="s">
        <v>34</v>
      </c>
    </row>
    <row r="29" spans="1:7" x14ac:dyDescent="0.25">
      <c r="A29" t="s">
        <v>35</v>
      </c>
      <c r="B29" s="4" t="s">
        <v>36</v>
      </c>
      <c r="C29" s="8"/>
    </row>
    <row r="30" spans="1:7" x14ac:dyDescent="0.25">
      <c r="B30" t="s">
        <v>37</v>
      </c>
    </row>
    <row r="31" spans="1:7" x14ac:dyDescent="0.25">
      <c r="B31" s="5" t="s">
        <v>38</v>
      </c>
    </row>
  </sheetData>
  <hyperlinks>
    <hyperlink ref="C23" r:id="rId1" xr:uid="{32DF5F81-9713-4420-AFBD-318BACFEF5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13E1E-96EA-4A55-BBF4-D5842E2FB7EC}">
  <sheetPr>
    <pageSetUpPr fitToPage="1"/>
  </sheetPr>
  <dimension ref="A1:P32"/>
  <sheetViews>
    <sheetView tabSelected="1" workbookViewId="0">
      <selection activeCell="E4" sqref="E4:G4"/>
    </sheetView>
  </sheetViews>
  <sheetFormatPr defaultRowHeight="15" x14ac:dyDescent="0.25"/>
  <cols>
    <col min="1" max="1" width="13.28515625" customWidth="1"/>
    <col min="2" max="2" width="15.140625" customWidth="1"/>
    <col min="3" max="3" width="42.5703125" customWidth="1"/>
    <col min="4" max="4" width="15.140625" customWidth="1"/>
    <col min="5" max="5" width="14.5703125" bestFit="1" customWidth="1"/>
    <col min="6" max="6" width="15.140625" hidden="1" customWidth="1"/>
    <col min="7" max="7" width="46.28515625" customWidth="1"/>
    <col min="8" max="8" width="17.85546875" customWidth="1"/>
  </cols>
  <sheetData>
    <row r="1" spans="1:8" x14ac:dyDescent="0.25">
      <c r="A1" s="113"/>
      <c r="B1" s="113"/>
      <c r="C1" s="163" t="s">
        <v>165</v>
      </c>
      <c r="D1" s="163"/>
      <c r="E1" s="163"/>
      <c r="F1" s="163"/>
      <c r="G1" s="163"/>
      <c r="H1" s="113"/>
    </row>
    <row r="2" spans="1:8" ht="18.75" x14ac:dyDescent="0.3">
      <c r="A2" s="113"/>
      <c r="B2" s="4"/>
      <c r="C2" s="164" t="s">
        <v>161</v>
      </c>
      <c r="D2" s="164"/>
      <c r="E2" s="164"/>
      <c r="F2" s="164"/>
      <c r="G2" s="164"/>
      <c r="H2" s="148"/>
    </row>
    <row r="3" spans="1:8" ht="34.9" customHeight="1" x14ac:dyDescent="0.25">
      <c r="A3" s="113"/>
      <c r="B3" s="113"/>
      <c r="C3" s="113"/>
      <c r="D3" s="113"/>
      <c r="E3" s="113"/>
      <c r="F3" s="113"/>
      <c r="G3" s="113"/>
      <c r="H3" s="113"/>
    </row>
    <row r="4" spans="1:8" x14ac:dyDescent="0.25">
      <c r="A4" s="114" t="s">
        <v>41</v>
      </c>
      <c r="B4" s="165"/>
      <c r="C4" s="165"/>
      <c r="D4" s="114" t="s">
        <v>42</v>
      </c>
      <c r="E4" s="166"/>
      <c r="F4" s="166"/>
      <c r="G4" s="166"/>
      <c r="H4" s="113"/>
    </row>
    <row r="5" spans="1:8" x14ac:dyDescent="0.25">
      <c r="A5" s="114" t="s">
        <v>43</v>
      </c>
      <c r="B5" s="167"/>
      <c r="C5" s="167"/>
      <c r="D5" s="114" t="s">
        <v>44</v>
      </c>
      <c r="E5" s="168"/>
      <c r="F5" s="168"/>
      <c r="G5" s="168"/>
      <c r="H5" s="113"/>
    </row>
    <row r="6" spans="1:8" x14ac:dyDescent="0.25">
      <c r="A6" s="113"/>
      <c r="B6" s="113"/>
      <c r="C6" s="113"/>
      <c r="D6" s="113"/>
      <c r="E6" s="113"/>
      <c r="F6" s="113"/>
      <c r="G6" s="113"/>
      <c r="H6" s="113"/>
    </row>
    <row r="7" spans="1:8" x14ac:dyDescent="0.25">
      <c r="A7" s="169" t="s">
        <v>45</v>
      </c>
      <c r="B7" s="169"/>
      <c r="C7" s="165"/>
      <c r="D7" s="165"/>
      <c r="E7" s="165"/>
      <c r="F7" s="165"/>
      <c r="G7" s="165"/>
      <c r="H7" s="165"/>
    </row>
    <row r="8" spans="1:8" x14ac:dyDescent="0.25">
      <c r="A8" s="113"/>
      <c r="B8" s="113"/>
      <c r="C8" s="113"/>
      <c r="D8" s="113"/>
      <c r="E8" s="113"/>
      <c r="F8" s="113"/>
      <c r="G8" s="113"/>
      <c r="H8" s="113"/>
    </row>
    <row r="9" spans="1:8" s="19" customFormat="1" ht="45.75" customHeight="1" x14ac:dyDescent="0.25">
      <c r="A9" s="115" t="s">
        <v>46</v>
      </c>
      <c r="B9" s="170" t="s">
        <v>170</v>
      </c>
      <c r="C9" s="171"/>
      <c r="D9" s="116" t="s">
        <v>162</v>
      </c>
      <c r="E9" s="117" t="s">
        <v>163</v>
      </c>
      <c r="F9" s="118" t="s">
        <v>148</v>
      </c>
      <c r="G9" s="119" t="s">
        <v>164</v>
      </c>
      <c r="H9" s="120" t="s">
        <v>149</v>
      </c>
    </row>
    <row r="10" spans="1:8" ht="15" customHeight="1" x14ac:dyDescent="0.25">
      <c r="A10" s="121"/>
      <c r="B10" s="172"/>
      <c r="C10" s="173"/>
      <c r="D10" s="122"/>
      <c r="E10" s="123"/>
      <c r="F10" s="124">
        <f>E10*0.585</f>
        <v>0</v>
      </c>
      <c r="G10" s="125"/>
      <c r="H10" s="126">
        <f>D10+F10</f>
        <v>0</v>
      </c>
    </row>
    <row r="11" spans="1:8" ht="15" customHeight="1" x14ac:dyDescent="0.25">
      <c r="A11" s="127"/>
      <c r="B11" s="149"/>
      <c r="C11" s="150"/>
      <c r="D11" s="128"/>
      <c r="E11" s="129"/>
      <c r="F11" s="124">
        <f t="shared" ref="F11:F17" si="0">E11*0.585</f>
        <v>0</v>
      </c>
      <c r="G11" s="128"/>
      <c r="H11" s="126">
        <f t="shared" ref="H11:H17" si="1">D11+F11</f>
        <v>0</v>
      </c>
    </row>
    <row r="12" spans="1:8" ht="15" customHeight="1" x14ac:dyDescent="0.25">
      <c r="A12" s="127"/>
      <c r="B12" s="149"/>
      <c r="C12" s="150"/>
      <c r="D12" s="128"/>
      <c r="E12" s="129"/>
      <c r="F12" s="124">
        <f t="shared" si="0"/>
        <v>0</v>
      </c>
      <c r="G12" s="128"/>
      <c r="H12" s="126">
        <f t="shared" si="1"/>
        <v>0</v>
      </c>
    </row>
    <row r="13" spans="1:8" ht="15" customHeight="1" x14ac:dyDescent="0.25">
      <c r="A13" s="130"/>
      <c r="B13" s="149"/>
      <c r="C13" s="150"/>
      <c r="D13" s="128"/>
      <c r="E13" s="129"/>
      <c r="F13" s="124">
        <f t="shared" si="0"/>
        <v>0</v>
      </c>
      <c r="G13" s="128"/>
      <c r="H13" s="126">
        <f t="shared" si="1"/>
        <v>0</v>
      </c>
    </row>
    <row r="14" spans="1:8" ht="15" customHeight="1" x14ac:dyDescent="0.25">
      <c r="A14" s="130"/>
      <c r="B14" s="149"/>
      <c r="C14" s="150"/>
      <c r="D14" s="128"/>
      <c r="E14" s="129"/>
      <c r="F14" s="124">
        <f t="shared" si="0"/>
        <v>0</v>
      </c>
      <c r="G14" s="128"/>
      <c r="H14" s="126">
        <f t="shared" si="1"/>
        <v>0</v>
      </c>
    </row>
    <row r="15" spans="1:8" ht="15" customHeight="1" x14ac:dyDescent="0.25">
      <c r="A15" s="130"/>
      <c r="B15" s="149"/>
      <c r="C15" s="150"/>
      <c r="D15" s="128"/>
      <c r="E15" s="129"/>
      <c r="F15" s="124">
        <f t="shared" si="0"/>
        <v>0</v>
      </c>
      <c r="G15" s="128"/>
      <c r="H15" s="126">
        <f t="shared" si="1"/>
        <v>0</v>
      </c>
    </row>
    <row r="16" spans="1:8" ht="15" customHeight="1" x14ac:dyDescent="0.25">
      <c r="A16" s="130"/>
      <c r="B16" s="149"/>
      <c r="C16" s="150"/>
      <c r="D16" s="128"/>
      <c r="E16" s="129"/>
      <c r="F16" s="124">
        <f t="shared" si="0"/>
        <v>0</v>
      </c>
      <c r="G16" s="128"/>
      <c r="H16" s="126">
        <f t="shared" si="1"/>
        <v>0</v>
      </c>
    </row>
    <row r="17" spans="1:16" ht="15" customHeight="1" x14ac:dyDescent="0.25">
      <c r="A17" s="131"/>
      <c r="B17" s="151"/>
      <c r="C17" s="152"/>
      <c r="D17" s="132"/>
      <c r="E17" s="133"/>
      <c r="F17" s="124">
        <f t="shared" si="0"/>
        <v>0</v>
      </c>
      <c r="G17" s="132"/>
      <c r="H17" s="134">
        <f t="shared" si="1"/>
        <v>0</v>
      </c>
    </row>
    <row r="18" spans="1:16" x14ac:dyDescent="0.25">
      <c r="A18" s="113"/>
      <c r="B18" s="113"/>
      <c r="C18" s="113"/>
      <c r="D18" s="113"/>
      <c r="E18" s="113"/>
      <c r="F18" s="113"/>
      <c r="G18" s="113"/>
      <c r="H18" s="113"/>
    </row>
    <row r="19" spans="1:16" x14ac:dyDescent="0.25">
      <c r="A19" s="153" t="s">
        <v>150</v>
      </c>
      <c r="B19" s="154"/>
      <c r="C19" s="154"/>
      <c r="D19" s="155"/>
      <c r="E19" s="113"/>
      <c r="F19" s="135"/>
      <c r="G19" s="136" t="s">
        <v>172</v>
      </c>
      <c r="H19" s="137">
        <f>SUM(F10:F17)</f>
        <v>0</v>
      </c>
    </row>
    <row r="20" spans="1:16" x14ac:dyDescent="0.25">
      <c r="A20" s="156"/>
      <c r="B20" s="157"/>
      <c r="C20" s="157"/>
      <c r="D20" s="158"/>
      <c r="E20" s="113"/>
      <c r="F20" s="113"/>
      <c r="G20" s="138" t="s">
        <v>151</v>
      </c>
      <c r="H20" s="137">
        <f>SUM(D10:D17)</f>
        <v>0</v>
      </c>
    </row>
    <row r="21" spans="1:16" ht="19.149999999999999" customHeight="1" x14ac:dyDescent="0.25">
      <c r="A21" s="159"/>
      <c r="B21" s="160"/>
      <c r="C21" s="160"/>
      <c r="D21" s="161"/>
      <c r="E21" s="113"/>
      <c r="F21" s="113"/>
      <c r="G21" s="114" t="s">
        <v>152</v>
      </c>
      <c r="H21" s="139">
        <f>SUM(H19:H20)</f>
        <v>0</v>
      </c>
    </row>
    <row r="22" spans="1:16" x14ac:dyDescent="0.25">
      <c r="A22" s="4" t="s">
        <v>78</v>
      </c>
      <c r="B22" s="140"/>
      <c r="C22" s="140"/>
      <c r="D22" s="140"/>
      <c r="E22" s="113"/>
      <c r="F22" s="113"/>
      <c r="G22" s="138" t="s">
        <v>153</v>
      </c>
      <c r="H22" s="141"/>
    </row>
    <row r="23" spans="1:16" x14ac:dyDescent="0.25">
      <c r="A23" s="4" t="s">
        <v>154</v>
      </c>
      <c r="B23" s="113"/>
      <c r="C23" s="113"/>
      <c r="D23" s="113"/>
      <c r="E23" s="113"/>
      <c r="F23" s="113"/>
      <c r="G23" s="114" t="s">
        <v>155</v>
      </c>
      <c r="H23" s="142">
        <f>IF(((H21-H22)&gt;0),0,(H22-H21))</f>
        <v>0</v>
      </c>
      <c r="P23" s="5"/>
    </row>
    <row r="24" spans="1:16" x14ac:dyDescent="0.25">
      <c r="A24" s="4"/>
      <c r="B24" s="113"/>
      <c r="C24" s="113"/>
      <c r="D24" s="113"/>
      <c r="E24" s="113"/>
      <c r="F24" s="113"/>
      <c r="G24" s="114" t="s">
        <v>156</v>
      </c>
      <c r="H24" s="142">
        <f>IF(H21-H22&gt;0, H21-H22, 0)</f>
        <v>0</v>
      </c>
    </row>
    <row r="25" spans="1:16" x14ac:dyDescent="0.25">
      <c r="A25" s="113"/>
      <c r="B25" s="113"/>
      <c r="C25" s="113"/>
      <c r="D25" s="113"/>
      <c r="E25" s="113"/>
      <c r="F25" s="113"/>
      <c r="G25" s="113"/>
      <c r="H25" s="113"/>
    </row>
    <row r="26" spans="1:16" x14ac:dyDescent="0.25">
      <c r="A26" s="113" t="s">
        <v>55</v>
      </c>
      <c r="B26" s="113"/>
      <c r="C26" s="143"/>
      <c r="D26" s="138" t="s">
        <v>42</v>
      </c>
      <c r="E26" s="144"/>
      <c r="F26" s="113"/>
      <c r="G26" s="138" t="s">
        <v>157</v>
      </c>
      <c r="H26" s="145">
        <f>+'[1]2019 Non-Reimbursed Expenses 2'!I20</f>
        <v>0</v>
      </c>
    </row>
    <row r="27" spans="1:16" x14ac:dyDescent="0.25">
      <c r="A27" s="113" t="s">
        <v>56</v>
      </c>
      <c r="B27" s="113"/>
      <c r="C27" s="146"/>
      <c r="D27" s="138" t="s">
        <v>42</v>
      </c>
      <c r="E27" s="143"/>
      <c r="F27" s="113"/>
      <c r="G27" s="114" t="s">
        <v>158</v>
      </c>
      <c r="H27" s="147">
        <f>+H24+H26:H26</f>
        <v>0</v>
      </c>
    </row>
    <row r="28" spans="1:16" x14ac:dyDescent="0.25">
      <c r="A28" s="113" t="s">
        <v>57</v>
      </c>
      <c r="B28" s="113"/>
      <c r="C28" s="146"/>
      <c r="D28" s="138" t="s">
        <v>42</v>
      </c>
      <c r="E28" s="143"/>
      <c r="F28" s="113"/>
      <c r="G28" s="4" t="s">
        <v>159</v>
      </c>
      <c r="H28" s="147"/>
    </row>
    <row r="29" spans="1:16" x14ac:dyDescent="0.25">
      <c r="A29" s="113" t="s">
        <v>58</v>
      </c>
      <c r="B29" s="113"/>
      <c r="C29" s="146"/>
      <c r="D29" s="138" t="s">
        <v>42</v>
      </c>
      <c r="E29" s="143"/>
      <c r="F29" s="113"/>
      <c r="G29" s="113"/>
      <c r="H29" s="147" t="s">
        <v>160</v>
      </c>
    </row>
    <row r="30" spans="1:16" x14ac:dyDescent="0.25">
      <c r="A30" s="113"/>
      <c r="B30" s="113"/>
      <c r="C30" s="113"/>
      <c r="D30" s="113"/>
      <c r="E30" s="113"/>
      <c r="F30" s="113"/>
      <c r="G30" s="113"/>
      <c r="H30" s="113"/>
    </row>
    <row r="31" spans="1:16" x14ac:dyDescent="0.25">
      <c r="A31" s="162" t="s">
        <v>59</v>
      </c>
      <c r="B31" s="162"/>
      <c r="C31" s="162"/>
      <c r="D31" s="162"/>
      <c r="E31" s="162"/>
      <c r="F31" s="162"/>
      <c r="G31" s="162"/>
      <c r="H31" s="162"/>
    </row>
    <row r="32" spans="1:16" x14ac:dyDescent="0.25">
      <c r="A32" s="113"/>
      <c r="B32" s="113"/>
      <c r="C32" s="113"/>
      <c r="D32" s="113"/>
      <c r="E32" s="113"/>
      <c r="F32" s="113"/>
      <c r="G32" s="113"/>
      <c r="H32" s="113"/>
    </row>
  </sheetData>
  <mergeCells count="19">
    <mergeCell ref="C1:G1"/>
    <mergeCell ref="C2:G2"/>
    <mergeCell ref="B13:C13"/>
    <mergeCell ref="B14:C14"/>
    <mergeCell ref="B4:C4"/>
    <mergeCell ref="E4:G4"/>
    <mergeCell ref="B5:C5"/>
    <mergeCell ref="E5:G5"/>
    <mergeCell ref="C7:H7"/>
    <mergeCell ref="A7:B7"/>
    <mergeCell ref="B9:C9"/>
    <mergeCell ref="B10:C10"/>
    <mergeCell ref="B11:C11"/>
    <mergeCell ref="B12:C12"/>
    <mergeCell ref="B15:C15"/>
    <mergeCell ref="B16:C16"/>
    <mergeCell ref="B17:C17"/>
    <mergeCell ref="A19:D21"/>
    <mergeCell ref="A31:H31"/>
  </mergeCells>
  <pageMargins left="0.7" right="0.7" top="0.75" bottom="0.7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F222-2531-4429-B54E-796CB0A2AD17}">
  <sheetPr>
    <pageSetUpPr fitToPage="1"/>
  </sheetPr>
  <dimension ref="A1:Q28"/>
  <sheetViews>
    <sheetView workbookViewId="0">
      <selection activeCell="M19" sqref="M19"/>
    </sheetView>
  </sheetViews>
  <sheetFormatPr defaultRowHeight="15" x14ac:dyDescent="0.25"/>
  <cols>
    <col min="1" max="1" width="13.28515625" customWidth="1"/>
    <col min="2" max="2" width="15.140625" customWidth="1"/>
    <col min="3" max="3" width="28.7109375" customWidth="1"/>
    <col min="4" max="4" width="15.140625" customWidth="1"/>
    <col min="5" max="6" width="22.5703125" customWidth="1"/>
    <col min="7" max="7" width="15.7109375" customWidth="1"/>
    <col min="8" max="8" width="19.7109375" customWidth="1"/>
    <col min="9" max="9" width="17.85546875" customWidth="1"/>
  </cols>
  <sheetData>
    <row r="1" spans="1:9" x14ac:dyDescent="0.25">
      <c r="D1" s="8"/>
      <c r="E1" s="8" t="s">
        <v>39</v>
      </c>
    </row>
    <row r="2" spans="1:9" ht="23.25" customHeight="1" x14ac:dyDescent="0.4">
      <c r="B2" s="9"/>
      <c r="C2" s="175" t="s">
        <v>161</v>
      </c>
      <c r="D2" s="175"/>
      <c r="E2" s="175"/>
      <c r="F2" s="175"/>
      <c r="G2" s="175"/>
      <c r="H2" s="175"/>
      <c r="I2" s="175"/>
    </row>
    <row r="3" spans="1:9" ht="21" x14ac:dyDescent="0.35">
      <c r="D3" s="10" t="s">
        <v>40</v>
      </c>
      <c r="E3" s="11"/>
      <c r="F3" s="11"/>
      <c r="G3" s="11"/>
      <c r="H3" s="11"/>
    </row>
    <row r="4" spans="1:9" ht="21" x14ac:dyDescent="0.35">
      <c r="D4" s="10"/>
      <c r="E4" s="11"/>
      <c r="F4" s="11"/>
      <c r="G4" s="11"/>
      <c r="H4" s="11"/>
    </row>
    <row r="5" spans="1:9" ht="15.75" x14ac:dyDescent="0.25">
      <c r="A5" s="12" t="s">
        <v>41</v>
      </c>
      <c r="B5" s="174"/>
      <c r="C5" s="174"/>
      <c r="D5" s="12" t="s">
        <v>42</v>
      </c>
      <c r="E5" s="176"/>
      <c r="F5" s="176"/>
      <c r="G5" s="176"/>
      <c r="H5" s="176"/>
    </row>
    <row r="6" spans="1:9" ht="15.75" x14ac:dyDescent="0.25">
      <c r="A6" s="12" t="s">
        <v>43</v>
      </c>
      <c r="B6" s="177"/>
      <c r="C6" s="177"/>
      <c r="D6" s="12" t="s">
        <v>44</v>
      </c>
      <c r="E6" s="178"/>
      <c r="F6" s="178"/>
      <c r="G6" s="178"/>
      <c r="H6" s="178"/>
    </row>
    <row r="8" spans="1:9" ht="15.75" x14ac:dyDescent="0.25">
      <c r="A8" s="13" t="s">
        <v>45</v>
      </c>
      <c r="B8" s="4"/>
      <c r="C8" s="174"/>
      <c r="D8" s="174"/>
      <c r="E8" s="174"/>
      <c r="F8" s="174"/>
      <c r="G8" s="174"/>
      <c r="H8" s="174"/>
      <c r="I8" s="174"/>
    </row>
    <row r="10" spans="1:9" s="19" customFormat="1" ht="63" x14ac:dyDescent="0.25">
      <c r="A10" s="14" t="s">
        <v>46</v>
      </c>
      <c r="B10" s="184" t="s">
        <v>47</v>
      </c>
      <c r="C10" s="185"/>
      <c r="D10" s="15" t="s">
        <v>48</v>
      </c>
      <c r="E10" s="16" t="s">
        <v>49</v>
      </c>
      <c r="F10" s="16" t="s">
        <v>50</v>
      </c>
      <c r="G10" s="17" t="s">
        <v>51</v>
      </c>
      <c r="H10" s="18" t="s">
        <v>52</v>
      </c>
      <c r="I10" s="17" t="s">
        <v>53</v>
      </c>
    </row>
    <row r="11" spans="1:9" ht="15" customHeight="1" x14ac:dyDescent="0.25">
      <c r="A11" s="20"/>
      <c r="B11" s="186"/>
      <c r="C11" s="187"/>
      <c r="D11" s="21"/>
      <c r="E11" s="22" t="s">
        <v>171</v>
      </c>
      <c r="F11" s="23"/>
      <c r="G11" s="24"/>
      <c r="H11" s="25"/>
      <c r="I11" s="26">
        <f>+D11</f>
        <v>0</v>
      </c>
    </row>
    <row r="12" spans="1:9" ht="15" customHeight="1" x14ac:dyDescent="0.25">
      <c r="A12" s="27"/>
      <c r="B12" s="179"/>
      <c r="C12" s="180"/>
      <c r="D12" s="21"/>
      <c r="E12" s="28"/>
      <c r="F12" s="22"/>
      <c r="G12" s="24"/>
      <c r="H12" s="29"/>
      <c r="I12" s="26">
        <f t="shared" ref="I12:I18" si="0">+D12</f>
        <v>0</v>
      </c>
    </row>
    <row r="13" spans="1:9" ht="15" customHeight="1" x14ac:dyDescent="0.25">
      <c r="A13" s="27"/>
      <c r="B13" s="179"/>
      <c r="C13" s="180"/>
      <c r="D13" s="21"/>
      <c r="E13" s="28"/>
      <c r="F13" s="22"/>
      <c r="G13" s="24"/>
      <c r="H13" s="29"/>
      <c r="I13" s="26">
        <f t="shared" si="0"/>
        <v>0</v>
      </c>
    </row>
    <row r="14" spans="1:9" ht="15" customHeight="1" x14ac:dyDescent="0.25">
      <c r="A14" s="29"/>
      <c r="B14" s="179"/>
      <c r="C14" s="180"/>
      <c r="D14" s="21"/>
      <c r="E14" s="28"/>
      <c r="F14" s="22"/>
      <c r="G14" s="24"/>
      <c r="H14" s="29"/>
      <c r="I14" s="26">
        <f t="shared" si="0"/>
        <v>0</v>
      </c>
    </row>
    <row r="15" spans="1:9" ht="15" customHeight="1" x14ac:dyDescent="0.25">
      <c r="A15" s="29"/>
      <c r="B15" s="179"/>
      <c r="C15" s="180"/>
      <c r="D15" s="21"/>
      <c r="E15" s="28"/>
      <c r="F15" s="22"/>
      <c r="G15" s="24"/>
      <c r="H15" s="29"/>
      <c r="I15" s="26">
        <f t="shared" si="0"/>
        <v>0</v>
      </c>
    </row>
    <row r="16" spans="1:9" ht="15" customHeight="1" x14ac:dyDescent="0.25">
      <c r="A16" s="29"/>
      <c r="B16" s="179"/>
      <c r="C16" s="180"/>
      <c r="D16" s="21"/>
      <c r="E16" s="28"/>
      <c r="F16" s="22"/>
      <c r="G16" s="24"/>
      <c r="H16" s="29"/>
      <c r="I16" s="26">
        <f t="shared" si="0"/>
        <v>0</v>
      </c>
    </row>
    <row r="17" spans="1:17" ht="15" customHeight="1" x14ac:dyDescent="0.25">
      <c r="A17" s="29"/>
      <c r="B17" s="179"/>
      <c r="C17" s="180"/>
      <c r="D17" s="21"/>
      <c r="E17" s="28"/>
      <c r="F17" s="22"/>
      <c r="G17" s="24"/>
      <c r="H17" s="29"/>
      <c r="I17" s="26">
        <f t="shared" si="0"/>
        <v>0</v>
      </c>
    </row>
    <row r="18" spans="1:17" ht="15" customHeight="1" x14ac:dyDescent="0.25">
      <c r="A18" s="30"/>
      <c r="B18" s="181"/>
      <c r="C18" s="182"/>
      <c r="D18" s="21"/>
      <c r="E18" s="31"/>
      <c r="F18" s="32"/>
      <c r="G18" s="33"/>
      <c r="H18" s="30"/>
      <c r="I18" s="26">
        <f t="shared" si="0"/>
        <v>0</v>
      </c>
    </row>
    <row r="20" spans="1:17" ht="15.75" x14ac:dyDescent="0.25">
      <c r="H20" s="12" t="s">
        <v>54</v>
      </c>
      <c r="I20" s="34">
        <f>SUM(I11:I18)</f>
        <v>0</v>
      </c>
      <c r="Q20" s="5"/>
    </row>
    <row r="21" spans="1:17" ht="19.149999999999999" customHeight="1" x14ac:dyDescent="0.25">
      <c r="H21" s="4"/>
      <c r="I21" s="35"/>
    </row>
    <row r="23" spans="1:17" ht="15.75" x14ac:dyDescent="0.25">
      <c r="A23" s="19" t="s">
        <v>55</v>
      </c>
      <c r="C23" s="36"/>
      <c r="D23" s="37" t="s">
        <v>42</v>
      </c>
      <c r="E23" s="38"/>
    </row>
    <row r="24" spans="1:17" ht="15.75" x14ac:dyDescent="0.25">
      <c r="A24" s="19" t="s">
        <v>56</v>
      </c>
      <c r="C24" s="39"/>
      <c r="D24" s="37" t="s">
        <v>42</v>
      </c>
      <c r="E24" s="36"/>
    </row>
    <row r="25" spans="1:17" ht="15.75" x14ac:dyDescent="0.25">
      <c r="A25" s="19" t="s">
        <v>57</v>
      </c>
      <c r="C25" s="39"/>
      <c r="D25" s="37" t="s">
        <v>42</v>
      </c>
      <c r="E25" s="36"/>
    </row>
    <row r="26" spans="1:17" ht="15.75" x14ac:dyDescent="0.25">
      <c r="A26" s="19" t="s">
        <v>58</v>
      </c>
      <c r="C26" s="39"/>
      <c r="D26" s="37" t="s">
        <v>42</v>
      </c>
      <c r="E26" s="36"/>
    </row>
    <row r="28" spans="1:17" ht="21" x14ac:dyDescent="0.35">
      <c r="A28" s="183" t="s">
        <v>59</v>
      </c>
      <c r="B28" s="183"/>
      <c r="C28" s="183"/>
      <c r="D28" s="183"/>
      <c r="E28" s="183"/>
      <c r="F28" s="183"/>
      <c r="G28" s="183"/>
      <c r="H28" s="183"/>
      <c r="I28" s="183"/>
    </row>
  </sheetData>
  <mergeCells count="16">
    <mergeCell ref="B16:C16"/>
    <mergeCell ref="B17:C17"/>
    <mergeCell ref="B18:C18"/>
    <mergeCell ref="A28:I28"/>
    <mergeCell ref="B10:C10"/>
    <mergeCell ref="B11:C11"/>
    <mergeCell ref="B12:C12"/>
    <mergeCell ref="B13:C13"/>
    <mergeCell ref="B14:C14"/>
    <mergeCell ref="B15:C15"/>
    <mergeCell ref="C8:I8"/>
    <mergeCell ref="C2:I2"/>
    <mergeCell ref="B5:C5"/>
    <mergeCell ref="E5:H5"/>
    <mergeCell ref="B6:C6"/>
    <mergeCell ref="E6:H6"/>
  </mergeCells>
  <pageMargins left="0.7" right="0.7" top="0.75" bottom="0.75" header="0.3" footer="0.3"/>
  <pageSetup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D1892-0BA1-47AA-A9E8-F80260698D2D}">
  <dimension ref="A1:N68"/>
  <sheetViews>
    <sheetView workbookViewId="0">
      <selection activeCell="J39" sqref="J39"/>
    </sheetView>
  </sheetViews>
  <sheetFormatPr defaultColWidth="8.85546875" defaultRowHeight="15" x14ac:dyDescent="0.25"/>
  <cols>
    <col min="1" max="1" width="15.7109375" customWidth="1"/>
    <col min="2" max="2" width="20.7109375" customWidth="1"/>
    <col min="3" max="3" width="14.7109375" customWidth="1"/>
    <col min="4" max="4" width="18.5703125" customWidth="1"/>
    <col min="5" max="5" width="16.28515625" customWidth="1"/>
    <col min="6" max="7" width="16" customWidth="1"/>
    <col min="8" max="8" width="12.28515625" customWidth="1"/>
    <col min="9" max="9" width="14.85546875" customWidth="1"/>
  </cols>
  <sheetData>
    <row r="1" spans="1:14" s="2" customFormat="1" ht="22.9" customHeight="1" x14ac:dyDescent="0.35">
      <c r="A1" s="40" t="s">
        <v>60</v>
      </c>
    </row>
    <row r="2" spans="1:14" s="19" customFormat="1" ht="36" customHeight="1" x14ac:dyDescent="0.25">
      <c r="A2" s="188" t="s">
        <v>61</v>
      </c>
      <c r="B2" s="188"/>
      <c r="C2" s="188"/>
      <c r="D2" s="188"/>
      <c r="E2" s="188"/>
      <c r="F2" s="188"/>
      <c r="G2" s="188"/>
      <c r="H2" s="188"/>
      <c r="I2" s="188"/>
      <c r="J2" s="188"/>
      <c r="K2" s="188"/>
      <c r="L2" s="188"/>
      <c r="M2" s="188"/>
      <c r="N2" s="188"/>
    </row>
    <row r="3" spans="1:14" s="19" customFormat="1" ht="15.75" x14ac:dyDescent="0.25"/>
    <row r="4" spans="1:14" s="19" customFormat="1" ht="65.25" customHeight="1" x14ac:dyDescent="0.25">
      <c r="A4" s="188" t="s">
        <v>62</v>
      </c>
      <c r="B4" s="188"/>
      <c r="C4" s="188"/>
      <c r="D4" s="188"/>
      <c r="E4" s="188"/>
      <c r="F4" s="188"/>
      <c r="G4" s="188"/>
      <c r="H4" s="188"/>
      <c r="I4" s="188"/>
      <c r="J4" s="188"/>
      <c r="K4" s="188"/>
      <c r="L4" s="188"/>
      <c r="M4" s="188"/>
      <c r="N4" s="188"/>
    </row>
    <row r="5" spans="1:14" s="19" customFormat="1" ht="34.5" customHeight="1" x14ac:dyDescent="0.25">
      <c r="A5" s="188" t="s">
        <v>63</v>
      </c>
      <c r="B5" s="188"/>
      <c r="C5" s="188"/>
      <c r="D5" s="188"/>
      <c r="E5" s="188"/>
      <c r="F5" s="188"/>
      <c r="G5" s="188"/>
      <c r="H5" s="188"/>
      <c r="I5" s="188"/>
      <c r="J5" s="188"/>
      <c r="K5" s="188"/>
      <c r="L5" s="188"/>
      <c r="M5" s="188"/>
      <c r="N5" s="188"/>
    </row>
    <row r="6" spans="1:14" s="19" customFormat="1" ht="15.75" x14ac:dyDescent="0.25">
      <c r="A6" s="41"/>
      <c r="B6" s="41"/>
      <c r="C6" s="41"/>
      <c r="D6" s="41"/>
      <c r="E6" s="41"/>
      <c r="F6" s="41"/>
      <c r="G6" s="41"/>
      <c r="H6" s="41"/>
      <c r="I6" s="41"/>
    </row>
    <row r="7" spans="1:14" s="19" customFormat="1" ht="32.25" customHeight="1" x14ac:dyDescent="0.25">
      <c r="A7" s="188" t="s">
        <v>64</v>
      </c>
      <c r="B7" s="188"/>
      <c r="C7" s="188"/>
      <c r="D7" s="188"/>
      <c r="E7" s="188"/>
      <c r="F7" s="188"/>
      <c r="G7" s="188"/>
      <c r="H7" s="188"/>
      <c r="I7" s="188"/>
      <c r="J7" s="188"/>
      <c r="K7" s="188"/>
      <c r="L7" s="188"/>
      <c r="M7" s="188"/>
      <c r="N7" s="188"/>
    </row>
    <row r="8" spans="1:14" s="19" customFormat="1" ht="15.75" x14ac:dyDescent="0.25">
      <c r="A8" s="41"/>
      <c r="B8" s="41"/>
      <c r="C8" s="41"/>
      <c r="D8" s="41"/>
      <c r="E8" s="41"/>
      <c r="F8" s="41"/>
      <c r="G8" s="41"/>
      <c r="H8" s="41"/>
      <c r="I8" s="41"/>
    </row>
    <row r="9" spans="1:14" s="19" customFormat="1" ht="33" customHeight="1" x14ac:dyDescent="0.25">
      <c r="A9" s="188" t="s">
        <v>65</v>
      </c>
      <c r="B9" s="188"/>
      <c r="C9" s="188"/>
      <c r="D9" s="188"/>
      <c r="E9" s="188"/>
      <c r="F9" s="188"/>
      <c r="G9" s="188"/>
      <c r="H9" s="188"/>
      <c r="I9" s="188"/>
      <c r="J9" s="188"/>
      <c r="K9" s="188"/>
      <c r="L9" s="188"/>
      <c r="M9" s="188"/>
      <c r="N9" s="188"/>
    </row>
    <row r="10" spans="1:14" s="19" customFormat="1" ht="15.75" x14ac:dyDescent="0.25">
      <c r="A10" s="41"/>
      <c r="B10" s="41"/>
      <c r="C10" s="41"/>
      <c r="D10" s="41"/>
      <c r="E10" s="41"/>
      <c r="F10" s="41"/>
      <c r="G10" s="41"/>
      <c r="H10" s="41"/>
      <c r="I10" s="41"/>
    </row>
    <row r="11" spans="1:14" s="19" customFormat="1" ht="15.75" x14ac:dyDescent="0.25">
      <c r="A11" s="42" t="s">
        <v>66</v>
      </c>
      <c r="B11" s="41"/>
      <c r="C11" s="41"/>
      <c r="D11" s="41"/>
      <c r="E11" s="41"/>
      <c r="F11" s="41"/>
      <c r="G11" s="41"/>
      <c r="H11" s="41"/>
      <c r="I11" s="41"/>
    </row>
    <row r="12" spans="1:14" s="19" customFormat="1" ht="20.25" customHeight="1" x14ac:dyDescent="0.25">
      <c r="A12" s="188" t="s">
        <v>67</v>
      </c>
      <c r="B12" s="188"/>
      <c r="C12" s="188"/>
      <c r="D12" s="188"/>
      <c r="E12" s="188"/>
      <c r="F12" s="188"/>
      <c r="G12" s="188"/>
      <c r="H12" s="188"/>
      <c r="I12" s="188"/>
      <c r="J12" s="188"/>
      <c r="K12" s="188"/>
      <c r="L12" s="188"/>
      <c r="M12" s="188"/>
      <c r="N12" s="188"/>
    </row>
    <row r="13" spans="1:14" s="19" customFormat="1" ht="35.25" customHeight="1" x14ac:dyDescent="0.25">
      <c r="A13" s="188" t="s">
        <v>68</v>
      </c>
      <c r="B13" s="188"/>
      <c r="C13" s="188"/>
      <c r="D13" s="188"/>
      <c r="E13" s="188"/>
      <c r="F13" s="188"/>
      <c r="G13" s="188"/>
      <c r="H13" s="188"/>
      <c r="I13" s="188"/>
      <c r="J13" s="188"/>
      <c r="K13" s="188"/>
      <c r="L13" s="188"/>
      <c r="M13" s="188"/>
      <c r="N13" s="188"/>
    </row>
    <row r="14" spans="1:14" s="19" customFormat="1" ht="60.75" customHeight="1" x14ac:dyDescent="0.25">
      <c r="A14" s="188" t="s">
        <v>69</v>
      </c>
      <c r="B14" s="188"/>
      <c r="C14" s="188"/>
      <c r="D14" s="188"/>
      <c r="E14" s="188"/>
      <c r="F14" s="188"/>
      <c r="G14" s="188"/>
      <c r="H14" s="188"/>
      <c r="I14" s="188"/>
      <c r="J14" s="188"/>
      <c r="K14" s="188"/>
      <c r="L14" s="188"/>
      <c r="M14" s="188"/>
      <c r="N14" s="188"/>
    </row>
    <row r="15" spans="1:14" s="19" customFormat="1" ht="36" customHeight="1" x14ac:dyDescent="0.25">
      <c r="A15" s="188" t="s">
        <v>70</v>
      </c>
      <c r="B15" s="188"/>
      <c r="C15" s="188"/>
      <c r="D15" s="188"/>
      <c r="E15" s="188"/>
      <c r="F15" s="188"/>
      <c r="G15" s="188"/>
      <c r="H15" s="188"/>
      <c r="I15" s="188"/>
      <c r="J15" s="188"/>
      <c r="K15" s="188"/>
      <c r="L15" s="188"/>
      <c r="M15" s="188"/>
      <c r="N15" s="188"/>
    </row>
    <row r="16" spans="1:14" s="19" customFormat="1" ht="36" customHeight="1" x14ac:dyDescent="0.25">
      <c r="A16" s="188" t="s">
        <v>71</v>
      </c>
      <c r="B16" s="188"/>
      <c r="C16" s="188"/>
      <c r="D16" s="188"/>
      <c r="E16" s="188"/>
      <c r="F16" s="188"/>
      <c r="G16" s="188"/>
      <c r="H16" s="188"/>
      <c r="I16" s="188"/>
      <c r="J16" s="188"/>
      <c r="K16" s="188"/>
      <c r="L16" s="188"/>
      <c r="M16" s="188"/>
      <c r="N16" s="188"/>
    </row>
    <row r="17" spans="1:14" s="19" customFormat="1" ht="24.75" customHeight="1" x14ac:dyDescent="0.25">
      <c r="A17" s="188" t="s">
        <v>72</v>
      </c>
      <c r="B17" s="188"/>
      <c r="C17" s="188"/>
      <c r="D17" s="188"/>
      <c r="E17" s="188"/>
      <c r="F17" s="188"/>
      <c r="G17" s="188"/>
      <c r="H17" s="188"/>
      <c r="I17" s="188"/>
      <c r="J17" s="188"/>
      <c r="K17" s="188"/>
      <c r="L17" s="188"/>
      <c r="M17" s="188"/>
      <c r="N17" s="188"/>
    </row>
    <row r="18" spans="1:14" s="19" customFormat="1" ht="21" customHeight="1" x14ac:dyDescent="0.25">
      <c r="A18" s="188" t="s">
        <v>73</v>
      </c>
      <c r="B18" s="188"/>
      <c r="C18" s="188"/>
      <c r="D18" s="188"/>
      <c r="E18" s="188"/>
      <c r="F18" s="188"/>
      <c r="G18" s="188"/>
      <c r="H18" s="188"/>
      <c r="I18" s="188"/>
      <c r="J18" s="188"/>
      <c r="K18" s="188"/>
      <c r="L18" s="188"/>
      <c r="M18" s="188"/>
      <c r="N18" s="188"/>
    </row>
    <row r="19" spans="1:14" s="19" customFormat="1" ht="75" customHeight="1" x14ac:dyDescent="0.25">
      <c r="A19" s="188" t="s">
        <v>74</v>
      </c>
      <c r="B19" s="188"/>
      <c r="C19" s="188"/>
      <c r="D19" s="188"/>
      <c r="E19" s="188"/>
      <c r="F19" s="188"/>
      <c r="G19" s="188"/>
      <c r="H19" s="188"/>
      <c r="I19" s="188"/>
      <c r="J19" s="188"/>
      <c r="K19" s="188"/>
      <c r="L19" s="188"/>
      <c r="M19" s="188"/>
      <c r="N19" s="188"/>
    </row>
    <row r="20" spans="1:14" s="19" customFormat="1" ht="12" customHeight="1" x14ac:dyDescent="0.25">
      <c r="A20" s="41"/>
      <c r="B20" s="41"/>
      <c r="C20" s="41"/>
      <c r="D20" s="41"/>
      <c r="E20" s="41"/>
      <c r="F20" s="41"/>
      <c r="G20" s="41"/>
      <c r="H20" s="41"/>
      <c r="I20" s="41"/>
      <c r="J20" s="41"/>
      <c r="K20" s="41"/>
      <c r="L20" s="41"/>
      <c r="M20" s="41"/>
      <c r="N20" s="41"/>
    </row>
    <row r="21" spans="1:14" s="19" customFormat="1" ht="18.75" customHeight="1" x14ac:dyDescent="0.25">
      <c r="A21" s="43" t="s">
        <v>75</v>
      </c>
      <c r="B21" s="13"/>
    </row>
    <row r="22" spans="1:14" s="19" customFormat="1" ht="18.75" customHeight="1" x14ac:dyDescent="0.25">
      <c r="A22" s="44"/>
      <c r="B22" s="19" t="s">
        <v>76</v>
      </c>
    </row>
    <row r="23" spans="1:14" s="19" customFormat="1" ht="18.75" customHeight="1" x14ac:dyDescent="0.25">
      <c r="A23" s="44"/>
      <c r="B23" s="19" t="s">
        <v>77</v>
      </c>
    </row>
    <row r="24" spans="1:14" s="19" customFormat="1" ht="18.75" customHeight="1" x14ac:dyDescent="0.25">
      <c r="A24" s="44"/>
    </row>
    <row r="25" spans="1:14" s="19" customFormat="1" ht="20.25" customHeight="1" x14ac:dyDescent="0.3">
      <c r="A25" s="45" t="s">
        <v>78</v>
      </c>
    </row>
    <row r="26" spans="1:14" s="19" customFormat="1" ht="15.75" x14ac:dyDescent="0.25">
      <c r="A26" s="188"/>
      <c r="B26" s="188"/>
      <c r="C26" s="188"/>
      <c r="D26" s="188"/>
      <c r="E26" s="188"/>
      <c r="F26" s="188"/>
      <c r="G26" s="188"/>
      <c r="H26" s="188"/>
      <c r="I26" s="188"/>
    </row>
    <row r="27" spans="1:14" ht="26.25" x14ac:dyDescent="0.4">
      <c r="A27" s="46" t="s">
        <v>166</v>
      </c>
      <c r="B27" s="47"/>
      <c r="C27" s="47"/>
      <c r="D27" s="47"/>
      <c r="E27" s="47"/>
    </row>
    <row r="28" spans="1:14" ht="15.75" x14ac:dyDescent="0.25">
      <c r="A28" s="48"/>
      <c r="B28" s="48"/>
      <c r="C28" s="48"/>
      <c r="D28" s="48"/>
      <c r="E28" s="48"/>
    </row>
    <row r="29" spans="1:14" ht="15.75" x14ac:dyDescent="0.25">
      <c r="A29" s="49" t="s">
        <v>169</v>
      </c>
      <c r="B29" s="19"/>
      <c r="C29" s="49"/>
      <c r="D29" s="50">
        <v>0.58499999999999996</v>
      </c>
      <c r="E29" s="4" t="s">
        <v>79</v>
      </c>
    </row>
    <row r="30" spans="1:14" x14ac:dyDescent="0.25">
      <c r="B30" s="51"/>
      <c r="C30" s="52"/>
    </row>
    <row r="31" spans="1:14" ht="45" x14ac:dyDescent="0.25">
      <c r="A31" s="53"/>
      <c r="B31" s="53"/>
      <c r="C31" s="54" t="s">
        <v>80</v>
      </c>
      <c r="D31" s="55" t="s">
        <v>167</v>
      </c>
      <c r="E31" s="56" t="s">
        <v>168</v>
      </c>
    </row>
    <row r="32" spans="1:14" x14ac:dyDescent="0.25">
      <c r="A32" s="57" t="s">
        <v>81</v>
      </c>
      <c r="B32" s="57" t="s">
        <v>82</v>
      </c>
      <c r="C32" s="58">
        <v>50</v>
      </c>
      <c r="D32" s="59">
        <f>C32*D29</f>
        <v>29.25</v>
      </c>
      <c r="E32" s="60">
        <f>D32*2</f>
        <v>58.5</v>
      </c>
      <c r="I32" s="51"/>
    </row>
    <row r="33" spans="1:5" x14ac:dyDescent="0.25">
      <c r="A33" s="61"/>
      <c r="B33" s="62" t="s">
        <v>83</v>
      </c>
      <c r="C33" s="63">
        <v>12</v>
      </c>
      <c r="D33" s="64">
        <f>C33*$D$29</f>
        <v>7.02</v>
      </c>
      <c r="E33" s="65">
        <f t="shared" ref="E33:E62" si="0">D33*2</f>
        <v>14.04</v>
      </c>
    </row>
    <row r="34" spans="1:5" x14ac:dyDescent="0.25">
      <c r="A34" s="61"/>
      <c r="B34" s="62" t="s">
        <v>84</v>
      </c>
      <c r="C34" s="63">
        <v>30</v>
      </c>
      <c r="D34" s="64">
        <f t="shared" ref="D34:D46" si="1">C34*$D$29</f>
        <v>17.549999999999997</v>
      </c>
      <c r="E34" s="65">
        <f t="shared" si="0"/>
        <v>35.099999999999994</v>
      </c>
    </row>
    <row r="35" spans="1:5" x14ac:dyDescent="0.25">
      <c r="A35" s="61"/>
      <c r="B35" s="62" t="s">
        <v>85</v>
      </c>
      <c r="C35" s="63">
        <v>75</v>
      </c>
      <c r="D35" s="64">
        <f t="shared" si="1"/>
        <v>43.875</v>
      </c>
      <c r="E35" s="65">
        <f t="shared" si="0"/>
        <v>87.75</v>
      </c>
    </row>
    <row r="36" spans="1:5" x14ac:dyDescent="0.25">
      <c r="A36" s="61"/>
      <c r="B36" s="62" t="s">
        <v>86</v>
      </c>
      <c r="C36" s="63">
        <v>10</v>
      </c>
      <c r="D36" s="64">
        <f t="shared" si="1"/>
        <v>5.85</v>
      </c>
      <c r="E36" s="65">
        <f t="shared" si="0"/>
        <v>11.7</v>
      </c>
    </row>
    <row r="37" spans="1:5" x14ac:dyDescent="0.25">
      <c r="A37" s="61"/>
      <c r="B37" s="62" t="s">
        <v>87</v>
      </c>
      <c r="C37" s="63">
        <v>25</v>
      </c>
      <c r="D37" s="64">
        <f t="shared" si="1"/>
        <v>14.625</v>
      </c>
      <c r="E37" s="65">
        <f t="shared" si="0"/>
        <v>29.25</v>
      </c>
    </row>
    <row r="38" spans="1:5" x14ac:dyDescent="0.25">
      <c r="A38" s="61"/>
      <c r="B38" s="62" t="s">
        <v>88</v>
      </c>
      <c r="C38" s="63">
        <v>35</v>
      </c>
      <c r="D38" s="64">
        <f t="shared" si="1"/>
        <v>20.474999999999998</v>
      </c>
      <c r="E38" s="65">
        <f t="shared" si="0"/>
        <v>40.949999999999996</v>
      </c>
    </row>
    <row r="39" spans="1:5" x14ac:dyDescent="0.25">
      <c r="A39" s="61"/>
      <c r="B39" s="62" t="s">
        <v>89</v>
      </c>
      <c r="C39" s="63">
        <v>18</v>
      </c>
      <c r="D39" s="64">
        <f t="shared" si="1"/>
        <v>10.53</v>
      </c>
      <c r="E39" s="65">
        <f t="shared" si="0"/>
        <v>21.06</v>
      </c>
    </row>
    <row r="40" spans="1:5" x14ac:dyDescent="0.25">
      <c r="A40" s="61"/>
      <c r="B40" s="62" t="s">
        <v>90</v>
      </c>
      <c r="C40" s="63">
        <v>60</v>
      </c>
      <c r="D40" s="64">
        <f t="shared" si="1"/>
        <v>35.099999999999994</v>
      </c>
      <c r="E40" s="65">
        <f t="shared" si="0"/>
        <v>70.199999999999989</v>
      </c>
    </row>
    <row r="41" spans="1:5" x14ac:dyDescent="0.25">
      <c r="A41" s="61"/>
      <c r="B41" s="62" t="s">
        <v>91</v>
      </c>
      <c r="C41" s="63">
        <v>7</v>
      </c>
      <c r="D41" s="64">
        <f t="shared" si="1"/>
        <v>4.0949999999999998</v>
      </c>
      <c r="E41" s="65">
        <f t="shared" si="0"/>
        <v>8.19</v>
      </c>
    </row>
    <row r="42" spans="1:5" x14ac:dyDescent="0.25">
      <c r="A42" s="61"/>
      <c r="B42" s="62" t="s">
        <v>92</v>
      </c>
      <c r="C42" s="63">
        <v>20</v>
      </c>
      <c r="D42" s="64">
        <f t="shared" si="1"/>
        <v>11.7</v>
      </c>
      <c r="E42" s="65">
        <f t="shared" si="0"/>
        <v>23.4</v>
      </c>
    </row>
    <row r="43" spans="1:5" x14ac:dyDescent="0.25">
      <c r="A43" s="61"/>
      <c r="B43" s="62" t="s">
        <v>93</v>
      </c>
      <c r="C43" s="63">
        <v>5</v>
      </c>
      <c r="D43" s="64">
        <f t="shared" si="1"/>
        <v>2.9249999999999998</v>
      </c>
      <c r="E43" s="65">
        <f t="shared" si="0"/>
        <v>5.85</v>
      </c>
    </row>
    <row r="44" spans="1:5" x14ac:dyDescent="0.25">
      <c r="A44" s="61"/>
      <c r="B44" s="62" t="s">
        <v>94</v>
      </c>
      <c r="C44" s="63">
        <v>82</v>
      </c>
      <c r="D44" s="64">
        <f t="shared" si="1"/>
        <v>47.97</v>
      </c>
      <c r="E44" s="65">
        <f t="shared" si="0"/>
        <v>95.94</v>
      </c>
    </row>
    <row r="45" spans="1:5" x14ac:dyDescent="0.25">
      <c r="A45" s="61"/>
      <c r="B45" s="62" t="s">
        <v>95</v>
      </c>
      <c r="C45" s="63">
        <v>35</v>
      </c>
      <c r="D45" s="64">
        <f t="shared" si="1"/>
        <v>20.474999999999998</v>
      </c>
      <c r="E45" s="65">
        <f t="shared" si="0"/>
        <v>40.949999999999996</v>
      </c>
    </row>
    <row r="46" spans="1:5" x14ac:dyDescent="0.25">
      <c r="A46" s="61"/>
      <c r="B46" s="62" t="s">
        <v>96</v>
      </c>
      <c r="C46" s="63">
        <v>10</v>
      </c>
      <c r="D46" s="64">
        <f t="shared" si="1"/>
        <v>5.85</v>
      </c>
      <c r="E46" s="65">
        <f t="shared" si="0"/>
        <v>11.7</v>
      </c>
    </row>
    <row r="47" spans="1:5" x14ac:dyDescent="0.25">
      <c r="A47" s="66"/>
      <c r="B47" s="66" t="s">
        <v>97</v>
      </c>
      <c r="C47" s="67">
        <v>45</v>
      </c>
      <c r="D47" s="68">
        <f>C47*D29</f>
        <v>26.324999999999999</v>
      </c>
      <c r="E47" s="69">
        <f t="shared" si="0"/>
        <v>52.65</v>
      </c>
    </row>
    <row r="48" spans="1:5" x14ac:dyDescent="0.25">
      <c r="A48" s="70" t="s">
        <v>98</v>
      </c>
      <c r="B48" s="71" t="s">
        <v>99</v>
      </c>
      <c r="C48" s="72">
        <v>50</v>
      </c>
      <c r="D48" s="73">
        <f>C48*D29</f>
        <v>29.25</v>
      </c>
      <c r="E48" s="73">
        <f t="shared" si="0"/>
        <v>58.5</v>
      </c>
    </row>
    <row r="49" spans="1:5" x14ac:dyDescent="0.25">
      <c r="A49" s="74"/>
      <c r="B49" s="75" t="s">
        <v>100</v>
      </c>
      <c r="C49" s="76">
        <v>43</v>
      </c>
      <c r="D49" s="77">
        <f>C49*$D$29</f>
        <v>25.154999999999998</v>
      </c>
      <c r="E49" s="77">
        <f t="shared" si="0"/>
        <v>50.309999999999995</v>
      </c>
    </row>
    <row r="50" spans="1:5" x14ac:dyDescent="0.25">
      <c r="A50" s="74"/>
      <c r="B50" s="75" t="s">
        <v>101</v>
      </c>
      <c r="C50" s="76">
        <v>59</v>
      </c>
      <c r="D50" s="77">
        <f t="shared" ref="D50:D56" si="2">C50*$D$29</f>
        <v>34.515000000000001</v>
      </c>
      <c r="E50" s="77">
        <f t="shared" si="0"/>
        <v>69.03</v>
      </c>
    </row>
    <row r="51" spans="1:5" x14ac:dyDescent="0.25">
      <c r="A51" s="74"/>
      <c r="B51" s="75" t="s">
        <v>102</v>
      </c>
      <c r="C51" s="76">
        <v>95</v>
      </c>
      <c r="D51" s="77">
        <f t="shared" si="2"/>
        <v>55.574999999999996</v>
      </c>
      <c r="E51" s="77">
        <f t="shared" si="0"/>
        <v>111.14999999999999</v>
      </c>
    </row>
    <row r="52" spans="1:5" x14ac:dyDescent="0.25">
      <c r="A52" s="74"/>
      <c r="B52" s="75" t="s">
        <v>103</v>
      </c>
      <c r="C52" s="76">
        <v>57</v>
      </c>
      <c r="D52" s="77">
        <f t="shared" si="2"/>
        <v>33.344999999999999</v>
      </c>
      <c r="E52" s="77">
        <f t="shared" si="0"/>
        <v>66.69</v>
      </c>
    </row>
    <row r="53" spans="1:5" x14ac:dyDescent="0.25">
      <c r="A53" s="74"/>
      <c r="B53" s="75" t="s">
        <v>104</v>
      </c>
      <c r="C53" s="76">
        <v>170</v>
      </c>
      <c r="D53" s="77">
        <f t="shared" si="2"/>
        <v>99.449999999999989</v>
      </c>
      <c r="E53" s="77">
        <f t="shared" si="0"/>
        <v>198.89999999999998</v>
      </c>
    </row>
    <row r="54" spans="1:5" x14ac:dyDescent="0.25">
      <c r="A54" s="74"/>
      <c r="B54" s="75" t="s">
        <v>105</v>
      </c>
      <c r="C54" s="76">
        <v>38</v>
      </c>
      <c r="D54" s="77">
        <f t="shared" si="2"/>
        <v>22.229999999999997</v>
      </c>
      <c r="E54" s="77">
        <f t="shared" si="0"/>
        <v>44.459999999999994</v>
      </c>
    </row>
    <row r="55" spans="1:5" ht="16.5" customHeight="1" x14ac:dyDescent="0.25">
      <c r="A55" s="74"/>
      <c r="B55" s="75" t="s">
        <v>106</v>
      </c>
      <c r="C55" s="76">
        <v>51</v>
      </c>
      <c r="D55" s="77">
        <f t="shared" si="2"/>
        <v>29.834999999999997</v>
      </c>
      <c r="E55" s="77">
        <f t="shared" si="0"/>
        <v>59.669999999999995</v>
      </c>
    </row>
    <row r="56" spans="1:5" x14ac:dyDescent="0.25">
      <c r="A56" s="74"/>
      <c r="B56" s="75" t="s">
        <v>107</v>
      </c>
      <c r="C56" s="76">
        <v>60</v>
      </c>
      <c r="D56" s="77">
        <f t="shared" si="2"/>
        <v>35.099999999999994</v>
      </c>
      <c r="E56" s="77">
        <f t="shared" si="0"/>
        <v>70.199999999999989</v>
      </c>
    </row>
    <row r="57" spans="1:5" x14ac:dyDescent="0.25">
      <c r="A57" s="78"/>
      <c r="B57" s="79" t="s">
        <v>108</v>
      </c>
      <c r="C57" s="80">
        <v>59</v>
      </c>
      <c r="D57" s="81">
        <f>C57*D29</f>
        <v>34.515000000000001</v>
      </c>
      <c r="E57" s="81">
        <f t="shared" si="0"/>
        <v>69.03</v>
      </c>
    </row>
    <row r="58" spans="1:5" x14ac:dyDescent="0.25">
      <c r="A58" s="82" t="s">
        <v>109</v>
      </c>
      <c r="B58" s="83" t="s">
        <v>110</v>
      </c>
      <c r="C58" s="84">
        <v>115</v>
      </c>
      <c r="D58" s="85">
        <f>C58*D29</f>
        <v>67.274999999999991</v>
      </c>
      <c r="E58" s="85">
        <f t="shared" si="0"/>
        <v>134.54999999999998</v>
      </c>
    </row>
    <row r="59" spans="1:5" x14ac:dyDescent="0.25">
      <c r="A59" s="86"/>
      <c r="B59" s="87" t="s">
        <v>111</v>
      </c>
      <c r="C59" s="88">
        <v>80</v>
      </c>
      <c r="D59" s="89">
        <f>C59*$D$29</f>
        <v>46.8</v>
      </c>
      <c r="E59" s="89">
        <f t="shared" si="0"/>
        <v>93.6</v>
      </c>
    </row>
    <row r="60" spans="1:5" x14ac:dyDescent="0.25">
      <c r="A60" s="86"/>
      <c r="B60" s="87" t="s">
        <v>112</v>
      </c>
      <c r="C60" s="88">
        <v>259</v>
      </c>
      <c r="D60" s="89">
        <f>C60*$D$29</f>
        <v>151.51499999999999</v>
      </c>
      <c r="E60" s="89">
        <f t="shared" si="0"/>
        <v>303.02999999999997</v>
      </c>
    </row>
    <row r="61" spans="1:5" x14ac:dyDescent="0.25">
      <c r="A61" s="86"/>
      <c r="B61" s="87" t="s">
        <v>113</v>
      </c>
      <c r="C61" s="88">
        <v>125</v>
      </c>
      <c r="D61" s="89">
        <f>C61*$D$29</f>
        <v>73.125</v>
      </c>
      <c r="E61" s="89">
        <f t="shared" si="0"/>
        <v>146.25</v>
      </c>
    </row>
    <row r="62" spans="1:5" x14ac:dyDescent="0.25">
      <c r="A62" s="86"/>
      <c r="B62" s="87" t="s">
        <v>114</v>
      </c>
      <c r="C62" s="88">
        <v>55</v>
      </c>
      <c r="D62" s="89">
        <f>C62*$D$29</f>
        <v>32.174999999999997</v>
      </c>
      <c r="E62" s="89">
        <f t="shared" si="0"/>
        <v>64.349999999999994</v>
      </c>
    </row>
    <row r="63" spans="1:5" x14ac:dyDescent="0.25">
      <c r="A63" s="90"/>
      <c r="B63" s="91" t="s">
        <v>115</v>
      </c>
      <c r="C63" s="92">
        <v>51</v>
      </c>
      <c r="D63" s="93">
        <f>C63*D29</f>
        <v>29.834999999999997</v>
      </c>
      <c r="E63" s="93">
        <f>D63*2</f>
        <v>59.669999999999995</v>
      </c>
    </row>
    <row r="64" spans="1:5" x14ac:dyDescent="0.25">
      <c r="A64" s="94" t="s">
        <v>116</v>
      </c>
      <c r="B64" s="95"/>
      <c r="C64" s="96"/>
      <c r="D64" s="97"/>
      <c r="E64" s="97"/>
    </row>
    <row r="65" spans="1:9" ht="10.15" customHeight="1" x14ac:dyDescent="0.25">
      <c r="A65" s="98"/>
      <c r="B65" s="51"/>
      <c r="C65" s="99"/>
    </row>
    <row r="66" spans="1:9" x14ac:dyDescent="0.25">
      <c r="A66" s="189" t="s">
        <v>117</v>
      </c>
      <c r="B66" s="189"/>
      <c r="C66" s="189"/>
      <c r="D66" s="189"/>
      <c r="E66" s="189"/>
    </row>
    <row r="67" spans="1:9" ht="48.6" customHeight="1" x14ac:dyDescent="0.25">
      <c r="A67" s="190" t="s">
        <v>118</v>
      </c>
      <c r="B67" s="190"/>
      <c r="C67" s="190"/>
      <c r="D67" s="190"/>
      <c r="E67" s="190"/>
      <c r="F67" s="190"/>
      <c r="G67" s="190"/>
      <c r="H67" s="190"/>
      <c r="I67" s="190"/>
    </row>
    <row r="68" spans="1:9" x14ac:dyDescent="0.25">
      <c r="A68" s="98"/>
      <c r="B68" s="51"/>
      <c r="C68" s="99"/>
      <c r="D68" s="51"/>
    </row>
  </sheetData>
  <mergeCells count="16">
    <mergeCell ref="A19:N19"/>
    <mergeCell ref="A26:I26"/>
    <mergeCell ref="A66:E66"/>
    <mergeCell ref="A67:I67"/>
    <mergeCell ref="A13:N13"/>
    <mergeCell ref="A14:N14"/>
    <mergeCell ref="A15:N15"/>
    <mergeCell ref="A16:N16"/>
    <mergeCell ref="A17:N17"/>
    <mergeCell ref="A18:N18"/>
    <mergeCell ref="A12:N12"/>
    <mergeCell ref="A2:N2"/>
    <mergeCell ref="A4:N4"/>
    <mergeCell ref="A5:N5"/>
    <mergeCell ref="A7:N7"/>
    <mergeCell ref="A9:N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A9D34-C83D-45A8-9519-2E6B4B78152F}">
  <dimension ref="A1:L34"/>
  <sheetViews>
    <sheetView workbookViewId="0">
      <selection activeCell="P22" sqref="P22"/>
    </sheetView>
  </sheetViews>
  <sheetFormatPr defaultRowHeight="15" x14ac:dyDescent="0.25"/>
  <cols>
    <col min="1" max="1" width="18.85546875" customWidth="1"/>
  </cols>
  <sheetData>
    <row r="1" spans="1:12" ht="15.75" x14ac:dyDescent="0.25">
      <c r="A1" s="100" t="s">
        <v>119</v>
      </c>
      <c r="B1" s="11"/>
      <c r="C1" s="11"/>
      <c r="D1" s="11"/>
      <c r="E1" s="11"/>
      <c r="F1" s="11"/>
      <c r="G1" s="11"/>
      <c r="H1" s="11"/>
      <c r="I1" s="11"/>
      <c r="J1" s="11"/>
      <c r="K1" s="11"/>
      <c r="L1" s="11"/>
    </row>
    <row r="2" spans="1:12" x14ac:dyDescent="0.25">
      <c r="A2" t="s">
        <v>120</v>
      </c>
    </row>
    <row r="3" spans="1:12" x14ac:dyDescent="0.25">
      <c r="A3" t="s">
        <v>121</v>
      </c>
    </row>
    <row r="4" spans="1:12" s="102" customFormat="1" x14ac:dyDescent="0.25">
      <c r="A4" s="101" t="s">
        <v>122</v>
      </c>
    </row>
    <row r="5" spans="1:12" x14ac:dyDescent="0.25">
      <c r="A5" s="6"/>
    </row>
    <row r="6" spans="1:12" x14ac:dyDescent="0.25">
      <c r="A6" s="103" t="s">
        <v>123</v>
      </c>
    </row>
    <row r="7" spans="1:12" x14ac:dyDescent="0.25">
      <c r="A7" s="104" t="s">
        <v>124</v>
      </c>
    </row>
    <row r="8" spans="1:12" x14ac:dyDescent="0.25">
      <c r="A8" s="105" t="s">
        <v>125</v>
      </c>
    </row>
    <row r="9" spans="1:12" x14ac:dyDescent="0.25">
      <c r="A9" s="106" t="s">
        <v>126</v>
      </c>
    </row>
    <row r="10" spans="1:12" x14ac:dyDescent="0.25">
      <c r="A10" s="107" t="s">
        <v>127</v>
      </c>
    </row>
    <row r="11" spans="1:12" x14ac:dyDescent="0.25">
      <c r="A11" s="107" t="s">
        <v>128</v>
      </c>
    </row>
    <row r="12" spans="1:12" x14ac:dyDescent="0.25">
      <c r="A12" s="107" t="s">
        <v>129</v>
      </c>
    </row>
    <row r="13" spans="1:12" x14ac:dyDescent="0.25">
      <c r="A13" s="107" t="s">
        <v>130</v>
      </c>
    </row>
    <row r="14" spans="1:12" x14ac:dyDescent="0.25">
      <c r="A14" s="107" t="s">
        <v>131</v>
      </c>
    </row>
    <row r="15" spans="1:12" x14ac:dyDescent="0.25">
      <c r="A15" s="106" t="s">
        <v>132</v>
      </c>
    </row>
    <row r="16" spans="1:12" x14ac:dyDescent="0.25">
      <c r="A16" s="106" t="s">
        <v>133</v>
      </c>
    </row>
    <row r="17" spans="1:8" x14ac:dyDescent="0.25">
      <c r="A17" s="103" t="s">
        <v>134</v>
      </c>
    </row>
    <row r="18" spans="1:8" x14ac:dyDescent="0.25">
      <c r="A18" s="104" t="s">
        <v>135</v>
      </c>
    </row>
    <row r="19" spans="1:8" x14ac:dyDescent="0.25">
      <c r="A19" s="105" t="s">
        <v>136</v>
      </c>
    </row>
    <row r="20" spans="1:8" x14ac:dyDescent="0.25">
      <c r="A20" s="106" t="s">
        <v>137</v>
      </c>
    </row>
    <row r="21" spans="1:8" x14ac:dyDescent="0.25">
      <c r="A21" s="106" t="s">
        <v>132</v>
      </c>
    </row>
    <row r="22" spans="1:8" x14ac:dyDescent="0.25">
      <c r="A22" s="106" t="s">
        <v>133</v>
      </c>
    </row>
    <row r="23" spans="1:8" x14ac:dyDescent="0.25">
      <c r="A23" s="103" t="s">
        <v>138</v>
      </c>
    </row>
    <row r="24" spans="1:8" x14ac:dyDescent="0.25">
      <c r="A24" t="s">
        <v>139</v>
      </c>
    </row>
    <row r="25" spans="1:8" x14ac:dyDescent="0.25">
      <c r="A25" s="108" t="s">
        <v>140</v>
      </c>
    </row>
    <row r="26" spans="1:8" x14ac:dyDescent="0.25">
      <c r="A26" s="108"/>
    </row>
    <row r="27" spans="1:8" x14ac:dyDescent="0.25">
      <c r="A27" s="108" t="s">
        <v>141</v>
      </c>
    </row>
    <row r="28" spans="1:8" x14ac:dyDescent="0.25">
      <c r="A28" s="108"/>
    </row>
    <row r="29" spans="1:8" x14ac:dyDescent="0.25">
      <c r="A29" s="109" t="s">
        <v>142</v>
      </c>
    </row>
    <row r="30" spans="1:8" s="102" customFormat="1" x14ac:dyDescent="0.25">
      <c r="A30" s="110" t="s">
        <v>143</v>
      </c>
      <c r="B30" s="111"/>
      <c r="C30" s="111"/>
      <c r="D30" s="111"/>
      <c r="E30" s="111"/>
      <c r="F30" s="111"/>
      <c r="G30" s="111"/>
      <c r="H30" s="111"/>
    </row>
    <row r="31" spans="1:8" x14ac:dyDescent="0.25">
      <c r="A31" s="109" t="s">
        <v>144</v>
      </c>
      <c r="B31" s="102"/>
    </row>
    <row r="32" spans="1:8" x14ac:dyDescent="0.25">
      <c r="B32" s="112" t="s">
        <v>145</v>
      </c>
    </row>
    <row r="33" spans="1:2" x14ac:dyDescent="0.25">
      <c r="A33" s="109" t="s">
        <v>146</v>
      </c>
      <c r="B33" s="102"/>
    </row>
    <row r="34" spans="1:2" x14ac:dyDescent="0.25">
      <c r="B34" s="112" t="s">
        <v>147</v>
      </c>
    </row>
  </sheetData>
  <hyperlinks>
    <hyperlink ref="A7" r:id="rId1" display="http://www.enterprise.com/" xr:uid="{C3D01BDB-824A-4235-B220-186862098068}"/>
    <hyperlink ref="A18" r:id="rId2" display="http://www.enterprise.com/" xr:uid="{51EF387F-8805-45C4-910A-8EB3C39541B0}"/>
    <hyperlink ref="A30" r:id="rId3" display="mailto:ross.deeken@ehi.com" xr:uid="{C6707686-8996-419A-99F8-A2CB113E03A9}"/>
    <hyperlink ref="B32" r:id="rId4" display="mailto:howard.g.self@ehi.com" xr:uid="{F936A09C-36C8-4296-BB1D-633E51DD33C6}"/>
    <hyperlink ref="B34" r:id="rId5" display="mailto:Joshua.m.moore@ehi.com" xr:uid="{8A55732C-D3AC-4DB7-90F1-6CC7C1144D92}"/>
    <hyperlink ref="A4" r:id="rId6" display="mailto:Melissa.popp@eastcentral.edu" xr:uid="{A74CB6D8-9A74-4119-8B35-FB798D68CD3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2022 Reimbursed Expenses 1</vt:lpstr>
      <vt:lpstr>2022 Non-Reimbursed Expenses 2</vt:lpstr>
      <vt:lpstr>Reimbursements &amp; Mileage Rates</vt:lpstr>
      <vt:lpstr>Enterprise Rentals</vt:lpstr>
      <vt:lpstr>'2022 Reimbursed Expenses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 Hoffman</dc:creator>
  <cp:lastModifiedBy>Lark Hoffman</cp:lastModifiedBy>
  <cp:lastPrinted>2021-12-21T17:57:37Z</cp:lastPrinted>
  <dcterms:created xsi:type="dcterms:W3CDTF">2021-12-20T22:14:49Z</dcterms:created>
  <dcterms:modified xsi:type="dcterms:W3CDTF">2022-01-04T20:17:32Z</dcterms:modified>
</cp:coreProperties>
</file>