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Lark's Folder\Expense Form Template\Expense Form 2023\"/>
    </mc:Choice>
  </mc:AlternateContent>
  <xr:revisionPtr revIDLastSave="0" documentId="13_ncr:1_{54DBB8CE-54D5-40D4-98F8-F9FC674E70C5}" xr6:coauthVersionLast="47" xr6:coauthVersionMax="47" xr10:uidLastSave="{00000000-0000-0000-0000-000000000000}"/>
  <workbookProtection workbookAlgorithmName="SHA-512" workbookHashValue="yU9+qwWdNh5CsM7+GYR1gVRmxJV6/vFPVZtf8SHRHqdAqYGXeNWMJtATXlKMC+OlRboZrkxL+nJ6mUbbapQ5Pg==" workbookSaltValue="JSdvJ3kBV3BN9kk/jqMwcA==" workbookSpinCount="100000" lockStructure="1"/>
  <bookViews>
    <workbookView xWindow="-120" yWindow="-120" windowWidth="29040" windowHeight="15840" activeTab="1" xr2:uid="{053DB7C9-D702-4019-A977-BEE7094D4712}"/>
  </bookViews>
  <sheets>
    <sheet name="Instructions" sheetId="1" r:id="rId1"/>
    <sheet name="2023 Reimbursed Expenses" sheetId="2" r:id="rId2"/>
    <sheet name="2023 Non-Reimbursed Expenses " sheetId="3" r:id="rId3"/>
    <sheet name="Reimbursements &amp; Mileage Rates" sheetId="4" r:id="rId4"/>
    <sheet name="Enterprise Rentals" sheetId="5" r:id="rId5"/>
  </sheets>
  <definedNames>
    <definedName name="_xlnm.Print_Area" localSheetId="2">'2023 Non-Reimbursed Expenses '!$A$1:$I$27</definedName>
    <definedName name="_xlnm.Print_Area" localSheetId="3">'Reimbursements &amp; Mileage Rates'!$A$1:$N$92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3" l="1"/>
  <c r="F10" i="2"/>
  <c r="E6" i="3"/>
  <c r="B6" i="3"/>
  <c r="E5" i="3"/>
  <c r="B5" i="3"/>
  <c r="I16" i="3"/>
  <c r="D88" i="4" l="1"/>
  <c r="E88" i="4" s="1"/>
  <c r="D87" i="4"/>
  <c r="E87" i="4" s="1"/>
  <c r="D86" i="4"/>
  <c r="E86" i="4" s="1"/>
  <c r="D85" i="4"/>
  <c r="E85" i="4" s="1"/>
  <c r="D84" i="4"/>
  <c r="E84" i="4" s="1"/>
  <c r="D83" i="4"/>
  <c r="E83" i="4" s="1"/>
  <c r="D82" i="4"/>
  <c r="E82" i="4" s="1"/>
  <c r="D81" i="4"/>
  <c r="E81" i="4" s="1"/>
  <c r="D80" i="4"/>
  <c r="E80" i="4" s="1"/>
  <c r="D79" i="4"/>
  <c r="E79" i="4" s="1"/>
  <c r="D78" i="4"/>
  <c r="E78" i="4" s="1"/>
  <c r="D77" i="4"/>
  <c r="E77" i="4" s="1"/>
  <c r="D76" i="4"/>
  <c r="E76" i="4" s="1"/>
  <c r="D75" i="4"/>
  <c r="E75" i="4" s="1"/>
  <c r="D74" i="4"/>
  <c r="E74" i="4" s="1"/>
  <c r="D73" i="4"/>
  <c r="E73" i="4" s="1"/>
  <c r="D72" i="4"/>
  <c r="E72" i="4" s="1"/>
  <c r="D71" i="4"/>
  <c r="E71" i="4" s="1"/>
  <c r="D70" i="4"/>
  <c r="E70" i="4" s="1"/>
  <c r="D69" i="4"/>
  <c r="E69" i="4" s="1"/>
  <c r="D68" i="4"/>
  <c r="E68" i="4" s="1"/>
  <c r="D67" i="4"/>
  <c r="E67" i="4" s="1"/>
  <c r="D66" i="4"/>
  <c r="E66" i="4" s="1"/>
  <c r="D65" i="4"/>
  <c r="E65" i="4" s="1"/>
  <c r="D64" i="4"/>
  <c r="E64" i="4" s="1"/>
  <c r="D63" i="4"/>
  <c r="E63" i="4" s="1"/>
  <c r="D62" i="4"/>
  <c r="E62" i="4" s="1"/>
  <c r="D61" i="4"/>
  <c r="E61" i="4" s="1"/>
  <c r="D60" i="4"/>
  <c r="E60" i="4" s="1"/>
  <c r="D59" i="4"/>
  <c r="E59" i="4" s="1"/>
  <c r="D58" i="4"/>
  <c r="E58" i="4" s="1"/>
  <c r="D57" i="4"/>
  <c r="E57" i="4" s="1"/>
  <c r="I18" i="3"/>
  <c r="I17" i="3"/>
  <c r="I14" i="3"/>
  <c r="I13" i="3"/>
  <c r="I12" i="3"/>
  <c r="I11" i="3"/>
  <c r="H20" i="2"/>
  <c r="F17" i="2"/>
  <c r="H17" i="2" s="1"/>
  <c r="F16" i="2"/>
  <c r="H16" i="2" s="1"/>
  <c r="F15" i="2"/>
  <c r="H15" i="2" s="1"/>
  <c r="F14" i="2"/>
  <c r="H14" i="2" s="1"/>
  <c r="F13" i="2"/>
  <c r="H13" i="2" s="1"/>
  <c r="F12" i="2"/>
  <c r="H12" i="2" s="1"/>
  <c r="F11" i="2"/>
  <c r="H11" i="2" s="1"/>
  <c r="H10" i="2"/>
  <c r="I20" i="3" l="1"/>
  <c r="H26" i="2" s="1"/>
  <c r="H19" i="2"/>
  <c r="H21" i="2" s="1"/>
  <c r="H24" i="2" l="1"/>
  <c r="H27" i="2" s="1"/>
  <c r="H23" i="2"/>
</calcChain>
</file>

<file path=xl/sharedStrings.xml><?xml version="1.0" encoding="utf-8"?>
<sst xmlns="http://schemas.openxmlformats.org/spreadsheetml/2006/main" count="196" uniqueCount="163">
  <si>
    <t xml:space="preserve">Expense Claim and Travel Reporting Instructions </t>
  </si>
  <si>
    <t>A.</t>
  </si>
  <si>
    <t>Who needs to complete a travel report?</t>
  </si>
  <si>
    <t>1.</t>
  </si>
  <si>
    <t>Anyone traveling on college business</t>
  </si>
  <si>
    <t>a.</t>
  </si>
  <si>
    <t>Reimbursement claims</t>
  </si>
  <si>
    <t>-</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</si>
  <si>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</si>
  <si>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</si>
  <si>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</si>
  <si>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</si>
  <si>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</si>
  <si>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</si>
  <si>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</si>
  <si>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</si>
  <si>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</si>
  <si>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</si>
  <si>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</si>
  <si>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</si>
  <si>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</si>
  <si>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</si>
  <si>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</si>
  <si>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</si>
  <si>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</si>
  <si>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</si>
  <si>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</si>
  <si>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</si>
  <si>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</si>
  <si>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</si>
  <si>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</si>
  <si>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</si>
  <si>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</si>
  <si>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Annette Moore Ext 6704</t>
  </si>
  <si>
    <t xml:space="preserve">     PLEASE SEE INSTRUCTIONS BEFORE COMPLETING</t>
  </si>
  <si>
    <t>January 1, 2023 Expense Claim &amp; Travel Reporting Form</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</si>
  <si>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</si>
  <si>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</si>
  <si>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</si>
  <si>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</si>
  <si>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</si>
  <si>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</si>
  <si>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</si>
  <si>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</si>
  <si>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</si>
  <si>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</si>
  <si>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</si>
  <si>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</si>
  <si>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</si>
  <si>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 xml:space="preserve">Mileage due employee (65.5 cents per mile) =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</si>
  <si>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</si>
  <si>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</si>
  <si>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</si>
  <si>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</si>
  <si>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</si>
  <si>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</si>
  <si>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</si>
  <si>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</si>
  <si>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</si>
  <si>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</si>
  <si>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</si>
  <si>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</si>
  <si>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</si>
  <si>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</si>
  <si>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</si>
  <si>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 xml:space="preserve">PLEASE REMEMBER TO ATTACH YOUR ORIGINAL RECEIPTS!      THANK YOU. </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</si>
  <si>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</si>
  <si>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</si>
  <si>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</si>
  <si>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</si>
  <si>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</si>
  <si>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</si>
  <si>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</si>
  <si>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</si>
  <si>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</si>
  <si>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</si>
  <si>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</si>
  <si>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</si>
  <si>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</si>
  <si>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</si>
  <si>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t xml:space="preserve">Restaurants   15-20%;  Taxi/Rideshare   10%;  Airport Shuttle    $1 per bag.  </t>
  </si>
  <si>
    <t>If an employee desires to tip above the recommended guidelines, the additional amount will not be reimbursable from the College.</t>
  </si>
  <si>
    <t>2023 Mileage Reimbursement Chart</t>
  </si>
  <si>
    <t xml:space="preserve">Reimbursement Rate (effective 01-01-2023)  </t>
  </si>
  <si>
    <t>Cents per mile</t>
  </si>
  <si>
    <t>Mileage                                   One Way</t>
  </si>
  <si>
    <t>Reimbursement Amount   (one way)</t>
  </si>
  <si>
    <t>Reimbursement Amount           (round trip)</t>
  </si>
  <si>
    <t>High Schools</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</si>
  <si>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</si>
  <si>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</si>
  <si>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</si>
  <si>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</si>
  <si>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</si>
  <si>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</si>
  <si>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</si>
  <si>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</si>
  <si>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</si>
  <si>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</si>
  <si>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</si>
  <si>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</si>
  <si>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</si>
  <si>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</si>
  <si>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</si>
  <si>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</si>
  <si>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</si>
  <si>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</si>
  <si>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</si>
  <si>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</si>
  <si>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</si>
  <si>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</si>
  <si>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</si>
  <si>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</si>
  <si>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</si>
  <si>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</si>
  <si>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</si>
  <si>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</si>
  <si>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</si>
  <si>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</si>
  <si>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</si>
  <si>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</si>
  <si>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</si>
  <si>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</si>
  <si>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 Mileage is based on information received through mapquest.com.</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</si>
  <si>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</si>
  <si>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</si>
  <si>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</si>
  <si>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</si>
  <si>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</si>
  <si>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</si>
  <si>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</si>
  <si>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</si>
  <si>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</si>
  <si>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</si>
  <si>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</si>
  <si>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</si>
  <si>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</si>
  <si>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</si>
  <si>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</si>
  <si>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</si>
  <si>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</si>
  <si>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</si>
  <si>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</si>
  <si>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See Board Policy 4.17</t>
  </si>
  <si>
    <t>https://www.eastcentral.edu/board-policies/finance-and-administration/expense-reimbursement-policy/</t>
  </si>
  <si>
    <t>PLEASE REVIEW CHANGES MADE TO BOARD POLICY 4.17</t>
  </si>
  <si>
    <t>Complete page 1 of form to request reimbursement for college expenses paid</t>
  </si>
  <si>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</si>
  <si>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</si>
  <si>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</si>
  <si>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</si>
  <si>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</si>
  <si>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Costs for a meal or meals provided as part of the conference or registration cost, will not be reimbursed.</t>
  </si>
  <si>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</si>
  <si>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</si>
  <si>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Meal Expenses:</t>
  </si>
  <si>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</si>
  <si>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</si>
  <si>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t>MEAL RATES and BREAKDOWN FOR UNION, 63084</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</si>
  <si>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</si>
  <si>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</si>
  <si>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t>The recommended tipping guidelines are as follows:   </t>
    </r>
    <r>
      <rPr>
        <sz val="12"/>
        <color rgb="FF333333"/>
        <rFont val="Calibri"/>
        <family val="2"/>
      </rPr>
      <t xml:space="preserve">   </t>
    </r>
  </si>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</sst>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m/d/yy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
      <b/>
      <sz val="16"/>
      <name val="Calibri"/>
      <family val="2"/>
      <scheme val="minor"/>
    </font>
    <font>
      <sz val="12"/>
      <color rgb="FF444444"/>
      <name val="Calibri"/>
      <family val="2"/>
      <scheme val="minor"/>
    </font>
    <font>
      <b/>
      <sz val="12"/>
      <color rgb="FF444444"/>
      <name val="Calibri"/>
      <family val="2"/>
      <scheme val="minor"/>
    </font>
    <font>
      <sz val="12"/>
      <name val="Calibri"/>
      <family val="2"/>
      <scheme val="minor"/>
    </font>
    <font>
      <u/>
      <sz val="12"/>
      <color rgb="FF00B0F0"/>
      <name val="Calibri"/>
      <family val="2"/>
      <scheme val="minor"/>
    </font>
    <font>
      <u/>
      <sz val="12"/>
      <color theme="4" tint="-0.499984740745262"/>
      <name val="Calibri"/>
      <family val="2"/>
      <scheme val="minor"/>
    </font>
    <font>
      <sz val="12"/>
      <color rgb="FF00B0F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FFFF00"/>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0">
    <xf numFmtId="0" fontId="0" fillId="0" borderId="0" xfId="0"/>
    <xf numFmtId="0" fontId="7" fillId="0" borderId="0" xfId="0" applyFont="1"/>
    <xf numFmtId="0" fontId="3" fillId="0" borderId="0" xfId="0" applyFont="1"/>
    <xf numFmtId="0" fontId="0" fillId="0" borderId="0" xfId="0" quotePrefix="1"/>
    <xf numFmtId="0" fontId="5" fillId="0" borderId="0" xfId="2"/>
    <xf numFmtId="0" fontId="3" fillId="0" borderId="0" xfId="0" quotePrefix="1" applyFont="1"/>
    <xf numFmtId="0" fontId="8" fillId="0" borderId="0" xfId="0" applyFont="1"/>
    <xf numFmtId="0" fontId="3" fillId="0" borderId="0" xfId="0" applyFont="1" applyAlignment="1">
      <alignment horizontal="right"/>
    </xf>
    <xf numFmtId="0" fontId="3" fillId="2" borderId="3" xfId="0" applyFont="1" applyFill="1" applyBorder="1" applyAlignment="1">
      <alignment horizontal="center"/>
    </xf>
    <xf numFmtId="0" fontId="3" fillId="2" borderId="6" xfId="0" applyFont="1" applyFill="1" applyBorder="1" applyAlignment="1">
      <alignment horizontal="center" wrapText="1"/>
    </xf>
    <xf numFmtId="0" fontId="12" fillId="2" borderId="3" xfId="0" applyFont="1" applyFill="1" applyBorder="1" applyAlignment="1">
      <alignment horizontal="center" wrapText="1"/>
    </xf>
    <xf numFmtId="0" fontId="0" fillId="3" borderId="3" xfId="0" applyFill="1" applyBorder="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0" fontId="14"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3"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4" borderId="7" xfId="0" applyNumberFormat="1" applyFill="1" applyBorder="1"/>
    <xf numFmtId="14" fontId="0" fillId="0" borderId="11" xfId="0" applyNumberFormat="1" applyBorder="1" applyProtection="1">
      <protection locked="0"/>
    </xf>
    <xf numFmtId="44" fontId="0" fillId="0" borderId="11" xfId="0" applyNumberFormat="1" applyBorder="1" applyProtection="1">
      <protection locked="0"/>
    </xf>
    <xf numFmtId="0" fontId="0" fillId="0" borderId="11"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4"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0" fontId="15" fillId="0" borderId="0" xfId="0" applyFont="1" applyAlignment="1">
      <alignment horizontal="left" vertical="center" wrapText="1"/>
    </xf>
    <xf numFmtId="44" fontId="0" fillId="0" borderId="0" xfId="0" applyNumberFormat="1" applyProtection="1">
      <protection locked="0"/>
    </xf>
    <xf numFmtId="44" fontId="0" fillId="4" borderId="0" xfId="0" applyNumberFormat="1" applyFill="1"/>
    <xf numFmtId="0" fontId="0" fillId="0" borderId="24" xfId="0" applyBorder="1"/>
    <xf numFmtId="14" fontId="0" fillId="0" borderId="24" xfId="0" applyNumberFormat="1" applyBorder="1"/>
    <xf numFmtId="2" fontId="0" fillId="0" borderId="24" xfId="0" applyNumberFormat="1" applyBorder="1"/>
    <xf numFmtId="0" fontId="0" fillId="0" borderId="6" xfId="0" applyBorder="1"/>
    <xf numFmtId="2" fontId="0" fillId="0" borderId="0" xfId="0" applyNumberFormat="1"/>
    <xf numFmtId="0" fontId="6" fillId="0" borderId="0" xfId="0" applyFont="1" applyAlignment="1">
      <alignment horizontal="centerContinuous"/>
    </xf>
    <xf numFmtId="0" fontId="0" fillId="0" borderId="0" xfId="0" applyAlignment="1">
      <alignment horizontal="centerContinuous"/>
    </xf>
    <xf numFmtId="0" fontId="18" fillId="0" borderId="0" xfId="0" applyFont="1" applyAlignment="1">
      <alignment horizontal="right"/>
    </xf>
    <xf numFmtId="0" fontId="18" fillId="0" borderId="0" xfId="0" applyFont="1"/>
    <xf numFmtId="0" fontId="18" fillId="2" borderId="3" xfId="0" applyFont="1" applyFill="1" applyBorder="1" applyAlignment="1">
      <alignment horizontal="center"/>
    </xf>
    <xf numFmtId="0" fontId="18" fillId="2" borderId="6" xfId="0" applyFont="1" applyFill="1" applyBorder="1" applyAlignment="1">
      <alignment horizontal="center" wrapText="1"/>
    </xf>
    <xf numFmtId="0" fontId="20" fillId="2" borderId="3" xfId="0" applyFont="1" applyFill="1" applyBorder="1" applyAlignment="1">
      <alignment horizontal="center" wrapText="1"/>
    </xf>
    <xf numFmtId="0" fontId="18" fillId="2" borderId="3" xfId="0" applyFont="1" applyFill="1" applyBorder="1" applyAlignment="1">
      <alignment horizontal="center" wrapText="1"/>
    </xf>
    <xf numFmtId="0" fontId="21" fillId="2" borderId="3" xfId="0" applyFont="1" applyFill="1" applyBorder="1" applyAlignment="1">
      <alignment horizontal="center" wrapText="1"/>
    </xf>
    <xf numFmtId="0" fontId="0" fillId="0" borderId="10"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0"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4" fontId="0" fillId="0" borderId="16" xfId="0" applyNumberFormat="1" applyBorder="1" applyAlignment="1" applyProtection="1">
      <alignment horizontal="center"/>
      <protection locked="0"/>
    </xf>
    <xf numFmtId="0" fontId="14" fillId="0" borderId="0" xfId="0" applyFont="1" applyAlignment="1">
      <alignment horizontal="right"/>
    </xf>
    <xf numFmtId="0" fontId="24" fillId="0" borderId="0" xfId="0" applyFont="1"/>
    <xf numFmtId="0" fontId="18" fillId="0" borderId="0" xfId="0" applyFont="1" applyAlignment="1">
      <alignment horizontal="left" wrapText="1"/>
    </xf>
    <xf numFmtId="0" fontId="25" fillId="0" borderId="0" xfId="0" applyFont="1"/>
    <xf numFmtId="0" fontId="26" fillId="0" borderId="0" xfId="0" applyFont="1"/>
    <xf numFmtId="0" fontId="9" fillId="0" borderId="0" xfId="0" applyFont="1"/>
    <xf numFmtId="0" fontId="17" fillId="0" borderId="0" xfId="0" applyFont="1" applyAlignment="1">
      <alignment horizontal="left"/>
    </xf>
    <xf numFmtId="0" fontId="17"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6" xfId="0" applyFill="1" applyBorder="1" applyAlignment="1">
      <alignment wrapText="1"/>
    </xf>
    <xf numFmtId="0" fontId="0" fillId="8" borderId="21" xfId="0" applyFill="1" applyBorder="1" applyAlignment="1">
      <alignment horizontal="center"/>
    </xf>
    <xf numFmtId="44" fontId="1" fillId="8" borderId="27" xfId="1" applyFont="1" applyFill="1" applyBorder="1" applyAlignment="1" applyProtection="1">
      <alignment horizontal="center" vertical="center"/>
    </xf>
    <xf numFmtId="44" fontId="0" fillId="8" borderId="26" xfId="1" applyFont="1" applyFill="1" applyBorder="1" applyAlignment="1" applyProtection="1">
      <alignment horizontal="center" vertical="center"/>
    </xf>
    <xf numFmtId="0" fontId="0" fillId="8" borderId="27" xfId="0" applyFill="1" applyBorder="1" applyAlignment="1">
      <alignment wrapText="1"/>
    </xf>
    <xf numFmtId="0" fontId="0" fillId="8" borderId="11" xfId="0" applyFill="1" applyBorder="1" applyAlignment="1">
      <alignment wrapText="1"/>
    </xf>
    <xf numFmtId="0" fontId="0" fillId="8" borderId="12" xfId="0" applyFill="1" applyBorder="1" applyAlignment="1">
      <alignment horizontal="center"/>
    </xf>
    <xf numFmtId="44" fontId="1" fillId="8" borderId="11" xfId="1" applyFont="1" applyFill="1" applyBorder="1" applyAlignment="1" applyProtection="1">
      <alignment horizontal="center" vertical="center"/>
    </xf>
    <xf numFmtId="44" fontId="0" fillId="8" borderId="11" xfId="1" applyFont="1" applyFill="1" applyBorder="1" applyAlignment="1" applyProtection="1">
      <alignment horizontal="center" vertical="center"/>
    </xf>
    <xf numFmtId="0" fontId="0" fillId="8" borderId="14" xfId="0" applyFill="1" applyBorder="1" applyAlignment="1">
      <alignment wrapText="1"/>
    </xf>
    <xf numFmtId="0" fontId="0" fillId="8" borderId="23"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6"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7" xfId="0" applyFill="1" applyBorder="1" applyAlignment="1">
      <alignment wrapText="1"/>
    </xf>
    <xf numFmtId="0" fontId="0" fillId="9" borderId="12" xfId="0" applyFill="1" applyBorder="1" applyAlignment="1">
      <alignment wrapText="1"/>
    </xf>
    <xf numFmtId="0" fontId="1" fillId="9" borderId="11" xfId="1" applyNumberFormat="1" applyFont="1" applyFill="1" applyBorder="1" applyAlignment="1" applyProtection="1">
      <alignment horizontal="center"/>
    </xf>
    <xf numFmtId="44" fontId="0" fillId="9" borderId="11"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6"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7" xfId="0" applyFill="1" applyBorder="1"/>
    <xf numFmtId="0" fontId="0" fillId="10" borderId="12" xfId="0" applyFill="1" applyBorder="1" applyAlignment="1">
      <alignment wrapText="1"/>
    </xf>
    <xf numFmtId="0" fontId="0" fillId="10" borderId="11" xfId="0" applyFill="1" applyBorder="1" applyAlignment="1">
      <alignment horizontal="center"/>
    </xf>
    <xf numFmtId="44" fontId="0" fillId="10" borderId="11" xfId="1" applyFont="1" applyFill="1" applyBorder="1" applyAlignment="1" applyProtection="1">
      <alignment horizontal="center" vertical="center"/>
    </xf>
    <xf numFmtId="0" fontId="0" fillId="10" borderId="14" xfId="0" applyFill="1" applyBorder="1"/>
    <xf numFmtId="0" fontId="0" fillId="10" borderId="23"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27" fillId="0" borderId="0" xfId="0" applyFont="1" applyAlignment="1">
      <alignment vertical="center"/>
    </xf>
    <xf numFmtId="0" fontId="28" fillId="0" borderId="0" xfId="0" applyFont="1" applyAlignment="1">
      <alignment horizontal="center"/>
    </xf>
    <xf numFmtId="44" fontId="28" fillId="0" borderId="0" xfId="1" applyFont="1" applyAlignment="1" applyProtection="1">
      <alignment horizontal="center" wrapText="1"/>
    </xf>
    <xf numFmtId="0" fontId="28" fillId="0" borderId="0" xfId="0" applyFont="1"/>
    <xf numFmtId="0" fontId="0" fillId="0" borderId="0" xfId="0" applyAlignment="1">
      <alignment wrapText="1"/>
    </xf>
    <xf numFmtId="44" fontId="1" fillId="0" borderId="0" xfId="1" applyFont="1" applyAlignment="1" applyProtection="1">
      <alignment horizontal="center" wrapText="1"/>
    </xf>
    <xf numFmtId="0" fontId="30" fillId="0" borderId="0" xfId="0" applyFont="1" applyAlignment="1">
      <alignment horizontal="centerContinuous" vertical="center"/>
    </xf>
    <xf numFmtId="0" fontId="15" fillId="0" borderId="0" xfId="2" applyFont="1"/>
    <xf numFmtId="0" fontId="15" fillId="0" borderId="0" xfId="0" applyFont="1"/>
    <xf numFmtId="0" fontId="32" fillId="0" borderId="0" xfId="0" applyFont="1" applyAlignment="1">
      <alignment vertical="center"/>
    </xf>
    <xf numFmtId="0" fontId="15"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29" fillId="0" borderId="0" xfId="0" applyFont="1" applyAlignment="1">
      <alignment vertical="center"/>
    </xf>
    <xf numFmtId="0" fontId="15" fillId="0" borderId="0" xfId="2" applyFont="1" applyBorder="1" applyAlignment="1">
      <alignment vertical="center"/>
    </xf>
    <xf numFmtId="0" fontId="31" fillId="0" borderId="0" xfId="0" applyFont="1"/>
    <xf numFmtId="0" fontId="15" fillId="0" borderId="0" xfId="2" applyFont="1" applyAlignment="1">
      <alignment vertical="center"/>
    </xf>
    <xf numFmtId="14" fontId="0" fillId="0" borderId="14" xfId="0" applyNumberFormat="1" applyBorder="1" applyProtection="1">
      <protection locked="0"/>
    </xf>
    <xf numFmtId="0" fontId="3" fillId="0" borderId="0" xfId="0" applyFont="1" applyFill="1"/>
    <xf numFmtId="0" fontId="14" fillId="0" borderId="0" xfId="0" applyFont="1" applyAlignment="1">
      <alignment horizontal="left" wrapText="1"/>
    </xf>
    <xf numFmtId="0" fontId="5" fillId="0" borderId="0" xfId="2" applyFill="1"/>
    <xf numFmtId="0" fontId="6" fillId="5" borderId="0" xfId="0" applyFont="1" applyFill="1"/>
    <xf numFmtId="0" fontId="35" fillId="5" borderId="0" xfId="0" applyFont="1" applyFill="1"/>
    <xf numFmtId="0" fontId="36" fillId="0" borderId="0" xfId="0" applyFont="1" applyAlignment="1">
      <alignment wrapText="1"/>
    </xf>
    <xf numFmtId="0" fontId="36" fillId="0" borderId="0" xfId="0" applyFont="1" applyAlignment="1">
      <alignment horizontal="left" vertical="center" wrapText="1"/>
    </xf>
    <xf numFmtId="0" fontId="37" fillId="0" borderId="0" xfId="0" applyFont="1" applyAlignment="1">
      <alignment wrapText="1"/>
    </xf>
    <xf numFmtId="0" fontId="14" fillId="0" borderId="0" xfId="0" applyFont="1" applyAlignment="1">
      <alignment wrapText="1"/>
    </xf>
    <xf numFmtId="0" fontId="37" fillId="0" borderId="0" xfId="0" applyFont="1"/>
    <xf numFmtId="0" fontId="38" fillId="0" borderId="0" xfId="0" applyFont="1"/>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8" fillId="0" borderId="0" xfId="0" applyFont="1" applyAlignment="1">
      <alignment horizontal="center"/>
    </xf>
    <xf numFmtId="0" fontId="9" fillId="0" borderId="0" xfId="0" applyFont="1" applyAlignment="1">
      <alignment horizontal="center"/>
    </xf>
    <xf numFmtId="0" fontId="0" fillId="0" borderId="1" xfId="0" applyBorder="1" applyAlignment="1" applyProtection="1">
      <alignment horizontal="left" wrapText="1"/>
      <protection locked="0"/>
    </xf>
    <xf numFmtId="165"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0" fillId="2" borderId="4" xfId="0" applyFont="1" applyFill="1" applyBorder="1" applyAlignment="1">
      <alignment horizontal="center" wrapText="1"/>
    </xf>
    <xf numFmtId="0" fontId="11" fillId="2"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6" fillId="5" borderId="0" xfId="0" applyFont="1" applyFill="1" applyAlignment="1">
      <alignment horizontal="center"/>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3" fillId="5" borderId="18"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5" borderId="2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4" xfId="0" applyFont="1" applyFill="1" applyBorder="1" applyAlignment="1">
      <alignment horizontal="left" vertical="center" wrapText="1"/>
    </xf>
    <xf numFmtId="0" fontId="13" fillId="5" borderId="25" xfId="0" applyFont="1" applyFill="1" applyBorder="1" applyAlignment="1">
      <alignment horizontal="left" vertical="center" wrapText="1"/>
    </xf>
    <xf numFmtId="0" fontId="23" fillId="5" borderId="0" xfId="0" applyFont="1" applyFill="1" applyAlignment="1">
      <alignment horizontal="center"/>
    </xf>
    <xf numFmtId="0" fontId="17" fillId="0" borderId="0" xfId="0" applyFont="1" applyAlignment="1">
      <alignment horizontal="center"/>
    </xf>
    <xf numFmtId="0" fontId="6" fillId="0" borderId="0" xfId="0" applyFont="1" applyAlignment="1">
      <alignment horizontal="center"/>
    </xf>
    <xf numFmtId="0" fontId="19" fillId="2" borderId="4" xfId="0" applyFont="1" applyFill="1" applyBorder="1" applyAlignment="1">
      <alignment horizontal="center" wrapText="1"/>
    </xf>
    <xf numFmtId="0" fontId="14" fillId="2" borderId="5" xfId="0" applyFont="1" applyFill="1" applyBorder="1" applyAlignment="1">
      <alignment horizontal="center" wrapText="1"/>
    </xf>
    <xf numFmtId="0" fontId="38" fillId="0" borderId="0" xfId="0" applyFont="1" applyAlignment="1">
      <alignment horizontal="left" wrapText="1"/>
    </xf>
    <xf numFmtId="0" fontId="38" fillId="0" borderId="0" xfId="0" applyFont="1" applyAlignment="1">
      <alignment wrapText="1"/>
    </xf>
    <xf numFmtId="0" fontId="14" fillId="0" borderId="0" xfId="0" applyFont="1" applyAlignment="1">
      <alignment horizontal="left" wrapText="1"/>
    </xf>
    <xf numFmtId="0" fontId="38" fillId="0" borderId="0" xfId="0" applyFont="1" applyAlignment="1">
      <alignment horizontal="left" vertical="center" wrapText="1"/>
    </xf>
    <xf numFmtId="0" fontId="14" fillId="0" borderId="0" xfId="0" applyFont="1" applyAlignment="1">
      <alignment wrapText="1"/>
    </xf>
    <xf numFmtId="0" fontId="29" fillId="0" borderId="0" xfId="0" applyFont="1" applyAlignment="1">
      <alignment horizontal="left" wrapText="1"/>
    </xf>
    <xf numFmtId="0" fontId="0" fillId="0" borderId="0" xfId="0" applyAlignment="1">
      <alignment horizontal="left" wrapText="1"/>
    </xf>
    <xf numFmtId="0" fontId="38" fillId="0" borderId="0" xfId="2" applyFont="1" applyAlignment="1">
      <alignment horizontal="left" vertical="center" wrapText="1"/>
    </xf>
    <xf numFmtId="0" fontId="21" fillId="0" borderId="0" xfId="0" applyFont="1"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2</xdr:col>
      <xdr:colOff>885825</xdr:colOff>
      <xdr:row>2</xdr:row>
      <xdr:rowOff>409576</xdr:rowOff>
    </xdr:to>
    <xdr:pic>
      <xdr:nvPicPr>
        <xdr:cNvPr id="2" name="Picture 1">
          <a:extLst>
            <a:ext uri="{FF2B5EF4-FFF2-40B4-BE49-F238E27FC236}">
              <a16:creationId xmlns:a16="http://schemas.microsoft.com/office/drawing/2014/main" id="{F73469F2-42C7-4F36-8BA7-4B87B664F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
          <a:ext cx="27622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381000</xdr:colOff>
      <xdr:row>2</xdr:row>
      <xdr:rowOff>38100</xdr:rowOff>
    </xdr:to>
    <xdr:pic>
      <xdr:nvPicPr>
        <xdr:cNvPr id="2" name="Picture 1">
          <a:extLst>
            <a:ext uri="{FF2B5EF4-FFF2-40B4-BE49-F238E27FC236}">
              <a16:creationId xmlns:a16="http://schemas.microsoft.com/office/drawing/2014/main" id="{30CD6D2B-6D8A-4639-BA84-9F0739ECB3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
          <a:ext cx="22764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37</xdr:row>
      <xdr:rowOff>38100</xdr:rowOff>
    </xdr:from>
    <xdr:to>
      <xdr:col>6</xdr:col>
      <xdr:colOff>1000125</xdr:colOff>
      <xdr:row>50</xdr:row>
      <xdr:rowOff>141887</xdr:rowOff>
    </xdr:to>
    <xdr:pic>
      <xdr:nvPicPr>
        <xdr:cNvPr id="3" name="Picture 2">
          <a:extLst>
            <a:ext uri="{FF2B5EF4-FFF2-40B4-BE49-F238E27FC236}">
              <a16:creationId xmlns:a16="http://schemas.microsoft.com/office/drawing/2014/main" id="{F19AB5A0-768C-88EC-B184-EEBC55CEF6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4516100"/>
          <a:ext cx="7772400" cy="34470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gsa.gov/travel-resourc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6D5B-0496-42A9-B434-9F6B92CB0CD4}">
  <dimension ref="A1:O30"/>
  <sheetViews>
    <sheetView workbookViewId="0">
      <selection activeCell="T11" sqref="T11"/>
    </sheetView>
  </sheetViews>
  <sheetFormatPr defaultRowHeight="15" x14ac:dyDescent="0.25"/>
  <cols>
    <col min="1" max="1" width="3.42578125" customWidth="1"/>
    <col min="2" max="2" width="2.85546875" customWidth="1"/>
    <col min="3" max="3" width="2.42578125" customWidth="1"/>
    <col min="4" max="4" width="3.5703125" customWidth="1"/>
  </cols>
  <sheetData>
    <row r="1" spans="1:15" s="1" customFormat="1" ht="21" x14ac:dyDescent="0.35">
      <c r="A1" s="133" t="s">
        <v>0</v>
      </c>
      <c r="B1" s="133"/>
      <c r="C1" s="133"/>
      <c r="D1" s="133"/>
      <c r="E1" s="133"/>
      <c r="F1" s="133"/>
      <c r="G1" s="133"/>
      <c r="H1" s="133"/>
      <c r="I1" s="133"/>
      <c r="J1" s="133"/>
    </row>
    <row r="2" spans="1:15" s="1" customFormat="1" ht="21" x14ac:dyDescent="0.35">
      <c r="A2" s="134" t="s">
        <v>145</v>
      </c>
      <c r="B2" s="133"/>
      <c r="C2" s="133"/>
      <c r="D2" s="133"/>
      <c r="E2" s="133"/>
      <c r="F2" s="133"/>
      <c r="G2" s="133"/>
      <c r="H2" s="133"/>
      <c r="I2" s="133"/>
      <c r="J2" s="133"/>
      <c r="K2" s="133"/>
    </row>
    <row r="3" spans="1:15" s="2" customFormat="1" x14ac:dyDescent="0.25">
      <c r="A3" s="2" t="s">
        <v>1</v>
      </c>
      <c r="B3" s="2" t="s">
        <v>2</v>
      </c>
    </row>
    <row r="4" spans="1:15" x14ac:dyDescent="0.25">
      <c r="B4" s="3" t="s">
        <v>3</v>
      </c>
      <c r="C4" t="s">
        <v>4</v>
      </c>
    </row>
    <row r="5" spans="1:15" x14ac:dyDescent="0.25">
      <c r="C5" t="s">
        <v>5</v>
      </c>
      <c r="D5" t="s">
        <v>6</v>
      </c>
    </row>
    <row r="6" spans="1:15" x14ac:dyDescent="0.25">
      <c r="D6" t="s">
        <v>7</v>
      </c>
      <c r="E6" t="s">
        <v>146</v>
      </c>
      <c r="O6" s="3"/>
    </row>
    <row r="7" spans="1:15" x14ac:dyDescent="0.25">
      <c r="E7" t="s">
        <v>8</v>
      </c>
      <c r="O7" s="3"/>
    </row>
    <row r="8" spans="1:15" x14ac:dyDescent="0.25">
      <c r="D8" t="s">
        <v>9</v>
      </c>
    </row>
    <row r="9" spans="1:15" x14ac:dyDescent="0.25">
      <c r="D9" t="s">
        <v>7</v>
      </c>
      <c r="E9" t="s">
        <v>10</v>
      </c>
    </row>
    <row r="10" spans="1:15" x14ac:dyDescent="0.25">
      <c r="D10" t="s">
        <v>7</v>
      </c>
      <c r="E10" t="s">
        <v>11</v>
      </c>
    </row>
    <row r="11" spans="1:15" x14ac:dyDescent="0.25">
      <c r="D11" t="s">
        <v>7</v>
      </c>
      <c r="E11" t="s">
        <v>12</v>
      </c>
    </row>
    <row r="12" spans="1:15" x14ac:dyDescent="0.25">
      <c r="C12" t="s">
        <v>13</v>
      </c>
      <c r="D12" t="s">
        <v>14</v>
      </c>
    </row>
    <row r="13" spans="1:15" x14ac:dyDescent="0.25">
      <c r="D13" t="s">
        <v>7</v>
      </c>
      <c r="E13" t="s">
        <v>15</v>
      </c>
    </row>
    <row r="14" spans="1:15" x14ac:dyDescent="0.25">
      <c r="D14" t="s">
        <v>7</v>
      </c>
      <c r="E14" t="s">
        <v>16</v>
      </c>
    </row>
    <row r="15" spans="1:15" x14ac:dyDescent="0.25">
      <c r="D15" t="s">
        <v>9</v>
      </c>
    </row>
    <row r="16" spans="1:15" x14ac:dyDescent="0.25">
      <c r="D16" t="s">
        <v>7</v>
      </c>
      <c r="E16" t="s">
        <v>17</v>
      </c>
    </row>
    <row r="17" spans="1:7" x14ac:dyDescent="0.25">
      <c r="E17" t="s">
        <v>18</v>
      </c>
    </row>
    <row r="18" spans="1:7" x14ac:dyDescent="0.25">
      <c r="E18" t="s">
        <v>19</v>
      </c>
    </row>
    <row r="19" spans="1:7" x14ac:dyDescent="0.25">
      <c r="E19" t="s">
        <v>20</v>
      </c>
    </row>
    <row r="20" spans="1:7" x14ac:dyDescent="0.25">
      <c r="A20" s="2" t="s">
        <v>21</v>
      </c>
      <c r="B20" s="2" t="s">
        <v>22</v>
      </c>
      <c r="C20" s="2"/>
      <c r="D20" s="2"/>
      <c r="E20" s="2"/>
      <c r="F20" s="2"/>
      <c r="G20" s="2"/>
    </row>
    <row r="21" spans="1:7" x14ac:dyDescent="0.25">
      <c r="B21" s="3" t="s">
        <v>3</v>
      </c>
      <c r="C21" t="s">
        <v>143</v>
      </c>
    </row>
    <row r="22" spans="1:7" x14ac:dyDescent="0.25">
      <c r="C22" s="132" t="s">
        <v>144</v>
      </c>
    </row>
    <row r="23" spans="1:7" s="2" customFormat="1" x14ac:dyDescent="0.25">
      <c r="B23" s="5" t="s">
        <v>23</v>
      </c>
      <c r="C23" t="s">
        <v>24</v>
      </c>
    </row>
    <row r="24" spans="1:7" x14ac:dyDescent="0.25">
      <c r="A24" s="2" t="s">
        <v>25</v>
      </c>
      <c r="B24" s="5" t="s">
        <v>26</v>
      </c>
      <c r="C24" s="2"/>
    </row>
    <row r="25" spans="1:7" x14ac:dyDescent="0.25">
      <c r="B25" s="3" t="s">
        <v>3</v>
      </c>
      <c r="C25" t="s">
        <v>27</v>
      </c>
    </row>
    <row r="26" spans="1:7" x14ac:dyDescent="0.25">
      <c r="C26" t="s">
        <v>28</v>
      </c>
    </row>
    <row r="27" spans="1:7" x14ac:dyDescent="0.25">
      <c r="B27" s="5" t="s">
        <v>23</v>
      </c>
      <c r="C27" t="s">
        <v>29</v>
      </c>
    </row>
    <row r="28" spans="1:7" x14ac:dyDescent="0.25">
      <c r="A28" t="s">
        <v>30</v>
      </c>
      <c r="B28" s="2" t="s">
        <v>31</v>
      </c>
      <c r="C28" s="6"/>
    </row>
    <row r="29" spans="1:7" x14ac:dyDescent="0.25">
      <c r="B29" t="s">
        <v>32</v>
      </c>
    </row>
    <row r="30" spans="1:7" x14ac:dyDescent="0.25">
      <c r="B30" s="3" t="s">
        <v>33</v>
      </c>
    </row>
  </sheetData>
  <sheetProtection algorithmName="SHA-512" hashValue="o2bzstFRN5SmRtDVKzrMztJehaSdznLlGe55OLfZThf4Pf8nvNYPA9O+zPn8mRkb2icBSiA6cx5K/aUU+3B5qw==" saltValue="VKPIae7r+OUr2LJ8U3PcjA==" spinCount="100000" sheet="1" objects="1" scenarios="1"/>
  <hyperlinks>
    <hyperlink ref="C22" r:id="rId1" xr:uid="{B0839ADC-A2D8-4A1B-A774-5F85E48FBC99}"/>
  </hyperlinks>
  <pageMargins left="0.7" right="0.7" top="0.75" bottom="0.75" header="0.3" footer="0.3"/>
  <pageSetup orientation="portrait" r:id="rId2"/>
  <ignoredErrors>
    <ignoredError sqref="B4 B21 B23 B27 B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2AE5-78A2-4394-8803-6AB8FBE71FF9}">
  <sheetPr>
    <pageSetUpPr fitToPage="1"/>
  </sheetPr>
  <dimension ref="A1:P31"/>
  <sheetViews>
    <sheetView tabSelected="1" workbookViewId="0">
      <selection activeCell="O9" sqref="O9"/>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C1" s="143" t="s">
        <v>34</v>
      </c>
      <c r="D1" s="143"/>
      <c r="E1" s="143"/>
      <c r="F1" s="143"/>
      <c r="G1" s="143"/>
    </row>
    <row r="2" spans="1:8" ht="18.75" x14ac:dyDescent="0.3">
      <c r="B2" s="2"/>
      <c r="C2" s="144" t="s">
        <v>35</v>
      </c>
      <c r="D2" s="144"/>
      <c r="E2" s="144"/>
      <c r="F2" s="144"/>
      <c r="G2" s="144"/>
      <c r="H2" s="2"/>
    </row>
    <row r="3" spans="1:8" ht="34.9" customHeight="1" x14ac:dyDescent="0.25"/>
    <row r="4" spans="1:8" x14ac:dyDescent="0.25">
      <c r="A4" s="7" t="s">
        <v>36</v>
      </c>
      <c r="B4" s="145"/>
      <c r="C4" s="145"/>
      <c r="D4" s="7" t="s">
        <v>37</v>
      </c>
      <c r="E4" s="146"/>
      <c r="F4" s="146"/>
      <c r="G4" s="146"/>
    </row>
    <row r="5" spans="1:8" x14ac:dyDescent="0.25">
      <c r="A5" s="7" t="s">
        <v>38</v>
      </c>
      <c r="B5" s="147"/>
      <c r="C5" s="147"/>
      <c r="D5" s="7" t="s">
        <v>39</v>
      </c>
      <c r="E5" s="148"/>
      <c r="F5" s="148"/>
      <c r="G5" s="148"/>
    </row>
    <row r="7" spans="1:8" x14ac:dyDescent="0.25">
      <c r="A7" s="149" t="s">
        <v>40</v>
      </c>
      <c r="B7" s="149"/>
      <c r="C7" s="145"/>
      <c r="D7" s="145"/>
      <c r="E7" s="145"/>
      <c r="F7" s="145"/>
      <c r="G7" s="145"/>
      <c r="H7" s="145"/>
    </row>
    <row r="9" spans="1:8" s="14" customFormat="1" ht="60" x14ac:dyDescent="0.25">
      <c r="A9" s="8" t="s">
        <v>41</v>
      </c>
      <c r="B9" s="150" t="s">
        <v>42</v>
      </c>
      <c r="C9" s="151"/>
      <c r="D9" s="9" t="s">
        <v>43</v>
      </c>
      <c r="E9" s="10" t="s">
        <v>44</v>
      </c>
      <c r="F9" s="11" t="s">
        <v>45</v>
      </c>
      <c r="G9" s="12" t="s">
        <v>46</v>
      </c>
      <c r="H9" s="13" t="s">
        <v>47</v>
      </c>
    </row>
    <row r="10" spans="1:8" ht="15" customHeight="1" x14ac:dyDescent="0.25">
      <c r="A10" s="15"/>
      <c r="B10" s="152"/>
      <c r="C10" s="153"/>
      <c r="D10" s="16"/>
      <c r="E10" s="17"/>
      <c r="F10" s="18">
        <f>E10*0.655</f>
        <v>0</v>
      </c>
      <c r="G10" s="19"/>
      <c r="H10" s="20">
        <f>D10+F10</f>
        <v>0</v>
      </c>
    </row>
    <row r="11" spans="1:8" ht="15" customHeight="1" x14ac:dyDescent="0.25">
      <c r="A11" s="15"/>
      <c r="B11" s="141"/>
      <c r="C11" s="142"/>
      <c r="D11" s="22"/>
      <c r="E11" s="23"/>
      <c r="F11" s="18">
        <f t="shared" ref="F11:F17" si="0">E11*0.655</f>
        <v>0</v>
      </c>
      <c r="G11" s="22"/>
      <c r="H11" s="20">
        <f t="shared" ref="H11:H17" si="1">D11+F11</f>
        <v>0</v>
      </c>
    </row>
    <row r="12" spans="1:8" ht="15" customHeight="1" x14ac:dyDescent="0.25">
      <c r="A12" s="15"/>
      <c r="B12" s="141"/>
      <c r="C12" s="142"/>
      <c r="D12" s="22"/>
      <c r="E12" s="23"/>
      <c r="F12" s="18">
        <f t="shared" si="0"/>
        <v>0</v>
      </c>
      <c r="G12" s="22"/>
      <c r="H12" s="20">
        <f t="shared" si="1"/>
        <v>0</v>
      </c>
    </row>
    <row r="13" spans="1:8" ht="15" customHeight="1" x14ac:dyDescent="0.25">
      <c r="A13" s="15"/>
      <c r="B13" s="141"/>
      <c r="C13" s="142"/>
      <c r="D13" s="22"/>
      <c r="E13" s="23"/>
      <c r="F13" s="18">
        <f t="shared" si="0"/>
        <v>0</v>
      </c>
      <c r="G13" s="22"/>
      <c r="H13" s="20">
        <f t="shared" si="1"/>
        <v>0</v>
      </c>
    </row>
    <row r="14" spans="1:8" ht="15" customHeight="1" x14ac:dyDescent="0.25">
      <c r="A14" s="15"/>
      <c r="B14" s="141"/>
      <c r="C14" s="142"/>
      <c r="D14" s="22"/>
      <c r="E14" s="23"/>
      <c r="F14" s="18">
        <f t="shared" si="0"/>
        <v>0</v>
      </c>
      <c r="G14" s="22"/>
      <c r="H14" s="20">
        <f t="shared" si="1"/>
        <v>0</v>
      </c>
    </row>
    <row r="15" spans="1:8" ht="15" customHeight="1" x14ac:dyDescent="0.25">
      <c r="A15" s="15"/>
      <c r="B15" s="141"/>
      <c r="C15" s="142"/>
      <c r="D15" s="22"/>
      <c r="E15" s="23"/>
      <c r="F15" s="18">
        <f t="shared" si="0"/>
        <v>0</v>
      </c>
      <c r="G15" s="22"/>
      <c r="H15" s="20">
        <f t="shared" si="1"/>
        <v>0</v>
      </c>
    </row>
    <row r="16" spans="1:8" ht="15" customHeight="1" x14ac:dyDescent="0.25">
      <c r="A16" s="15"/>
      <c r="B16" s="141"/>
      <c r="C16" s="142"/>
      <c r="D16" s="22"/>
      <c r="E16" s="23"/>
      <c r="F16" s="18">
        <f t="shared" si="0"/>
        <v>0</v>
      </c>
      <c r="G16" s="22"/>
      <c r="H16" s="20">
        <f t="shared" si="1"/>
        <v>0</v>
      </c>
    </row>
    <row r="17" spans="1:16" ht="15" customHeight="1" x14ac:dyDescent="0.25">
      <c r="A17" s="129"/>
      <c r="B17" s="155"/>
      <c r="C17" s="156"/>
      <c r="D17" s="26"/>
      <c r="E17" s="27"/>
      <c r="F17" s="18">
        <f t="shared" si="0"/>
        <v>0</v>
      </c>
      <c r="G17" s="26"/>
      <c r="H17" s="28">
        <f t="shared" si="1"/>
        <v>0</v>
      </c>
    </row>
    <row r="19" spans="1:16" x14ac:dyDescent="0.25">
      <c r="A19" s="157" t="s">
        <v>48</v>
      </c>
      <c r="B19" s="158"/>
      <c r="C19" s="158"/>
      <c r="D19" s="159"/>
      <c r="F19" s="29"/>
      <c r="G19" s="30" t="s">
        <v>49</v>
      </c>
      <c r="H19" s="31">
        <f>SUM(F10:F17)</f>
        <v>0</v>
      </c>
    </row>
    <row r="20" spans="1:16" x14ac:dyDescent="0.25">
      <c r="A20" s="160"/>
      <c r="B20" s="161"/>
      <c r="C20" s="161"/>
      <c r="D20" s="162"/>
      <c r="G20" s="32" t="s">
        <v>50</v>
      </c>
      <c r="H20" s="31">
        <f>SUM(D10:D17)</f>
        <v>0</v>
      </c>
    </row>
    <row r="21" spans="1:16" ht="19.149999999999999" customHeight="1" x14ac:dyDescent="0.25">
      <c r="A21" s="163"/>
      <c r="B21" s="164"/>
      <c r="C21" s="164"/>
      <c r="D21" s="165"/>
      <c r="G21" s="7" t="s">
        <v>51</v>
      </c>
      <c r="H21" s="33">
        <f>SUM(H19:H20)</f>
        <v>0</v>
      </c>
      <c r="L21" s="2"/>
    </row>
    <row r="22" spans="1:16" x14ac:dyDescent="0.25">
      <c r="A22" s="2" t="s">
        <v>52</v>
      </c>
      <c r="B22" s="34"/>
      <c r="C22" s="34"/>
      <c r="D22" s="34"/>
      <c r="G22" s="32" t="s">
        <v>53</v>
      </c>
      <c r="H22" s="35"/>
    </row>
    <row r="23" spans="1:16" x14ac:dyDescent="0.25">
      <c r="A23" s="2" t="s">
        <v>54</v>
      </c>
      <c r="G23" s="7" t="s">
        <v>55</v>
      </c>
      <c r="H23" s="36">
        <f>IF(((H21-H22)&gt;0),0,(H22-H21))</f>
        <v>0</v>
      </c>
      <c r="P23" s="3"/>
    </row>
    <row r="24" spans="1:16" x14ac:dyDescent="0.25">
      <c r="A24" s="2"/>
      <c r="G24" s="7" t="s">
        <v>56</v>
      </c>
      <c r="H24" s="36">
        <f>IF(H21-H22&gt;0, H21-H22, 0)</f>
        <v>0</v>
      </c>
    </row>
    <row r="26" spans="1:16" x14ac:dyDescent="0.25">
      <c r="A26" t="s">
        <v>57</v>
      </c>
      <c r="C26" s="37"/>
      <c r="D26" s="32" t="s">
        <v>37</v>
      </c>
      <c r="E26" s="38"/>
      <c r="G26" s="32" t="s">
        <v>58</v>
      </c>
      <c r="H26" s="39">
        <f>'2023 Non-Reimbursed Expenses '!I20</f>
        <v>0</v>
      </c>
    </row>
    <row r="27" spans="1:16" x14ac:dyDescent="0.25">
      <c r="A27" t="s">
        <v>59</v>
      </c>
      <c r="C27" s="40"/>
      <c r="D27" s="32" t="s">
        <v>37</v>
      </c>
      <c r="E27" s="37"/>
      <c r="G27" s="7" t="s">
        <v>60</v>
      </c>
      <c r="H27" s="41">
        <f>+H24+H26:H26</f>
        <v>0</v>
      </c>
    </row>
    <row r="28" spans="1:16" x14ac:dyDescent="0.25">
      <c r="A28" t="s">
        <v>61</v>
      </c>
      <c r="C28" s="40"/>
      <c r="D28" s="32" t="s">
        <v>37</v>
      </c>
      <c r="E28" s="37"/>
      <c r="G28" s="2" t="s">
        <v>62</v>
      </c>
      <c r="H28" s="41"/>
    </row>
    <row r="29" spans="1:16" x14ac:dyDescent="0.25">
      <c r="A29" t="s">
        <v>63</v>
      </c>
      <c r="C29" s="40"/>
      <c r="D29" s="32" t="s">
        <v>37</v>
      </c>
      <c r="E29" s="37"/>
      <c r="H29" s="41" t="s">
        <v>64</v>
      </c>
    </row>
    <row r="31" spans="1:16" x14ac:dyDescent="0.25">
      <c r="A31" s="154" t="s">
        <v>65</v>
      </c>
      <c r="B31" s="154"/>
      <c r="C31" s="154"/>
      <c r="D31" s="154"/>
      <c r="E31" s="154"/>
      <c r="F31" s="154"/>
      <c r="G31" s="154"/>
      <c r="H31" s="154"/>
    </row>
  </sheetData>
  <sheetProtection algorithmName="SHA-512" hashValue="m+OArt52ZHDa1hnnUcmVBMAUBknqD0Mm0DG1cBPq2Fx2XMmIlj1V0pxkH3C3Ah9xs2LK7E2PtAKiodhN+wHNFA==" saltValue="Y2+elKa1s/R35dD17McfDw==" spinCount="100000" sheet="1" objects="1" scenarios="1"/>
  <mergeCells count="19">
    <mergeCell ref="A31:H31"/>
    <mergeCell ref="B13:C13"/>
    <mergeCell ref="B14:C14"/>
    <mergeCell ref="B15:C15"/>
    <mergeCell ref="B16:C16"/>
    <mergeCell ref="B17:C17"/>
    <mergeCell ref="A19:D21"/>
    <mergeCell ref="B12:C12"/>
    <mergeCell ref="C1:G1"/>
    <mergeCell ref="C2:G2"/>
    <mergeCell ref="B4:C4"/>
    <mergeCell ref="E4:G4"/>
    <mergeCell ref="B5:C5"/>
    <mergeCell ref="E5:G5"/>
    <mergeCell ref="A7:B7"/>
    <mergeCell ref="C7:H7"/>
    <mergeCell ref="B9:C9"/>
    <mergeCell ref="B10:C10"/>
    <mergeCell ref="B11:C1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8210-46EB-43C2-8516-1697B573FD50}">
  <sheetPr>
    <pageSetUpPr fitToPage="1"/>
  </sheetPr>
  <dimension ref="A1:Q27"/>
  <sheetViews>
    <sheetView workbookViewId="0">
      <selection activeCell="M10" sqref="M10"/>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A1" s="143" t="s">
        <v>66</v>
      </c>
      <c r="B1" s="143"/>
      <c r="C1" s="143"/>
      <c r="D1" s="143"/>
      <c r="E1" s="143"/>
      <c r="F1" s="143"/>
      <c r="G1" s="143"/>
      <c r="H1" s="143"/>
      <c r="I1" s="143"/>
    </row>
    <row r="2" spans="1:9" ht="26.25" x14ac:dyDescent="0.4">
      <c r="A2" s="167" t="s">
        <v>35</v>
      </c>
      <c r="B2" s="167"/>
      <c r="C2" s="167"/>
      <c r="D2" s="167"/>
      <c r="E2" s="167"/>
      <c r="F2" s="167"/>
      <c r="G2" s="167"/>
      <c r="H2" s="167"/>
      <c r="I2" s="167"/>
    </row>
    <row r="3" spans="1:9" ht="21" x14ac:dyDescent="0.35">
      <c r="A3" s="168" t="s">
        <v>67</v>
      </c>
      <c r="B3" s="168"/>
      <c r="C3" s="168"/>
      <c r="D3" s="168"/>
      <c r="E3" s="168"/>
      <c r="F3" s="168"/>
      <c r="G3" s="168"/>
      <c r="H3" s="168"/>
      <c r="I3" s="168"/>
    </row>
    <row r="4" spans="1:9" ht="21" x14ac:dyDescent="0.35">
      <c r="D4" s="42"/>
      <c r="E4" s="43"/>
      <c r="F4" s="43"/>
      <c r="G4" s="43"/>
      <c r="H4" s="43"/>
    </row>
    <row r="5" spans="1:9" ht="15.75" x14ac:dyDescent="0.25">
      <c r="A5" s="44" t="s">
        <v>36</v>
      </c>
      <c r="B5" s="145">
        <f>'2023 Reimbursed Expenses'!B4</f>
        <v>0</v>
      </c>
      <c r="C5" s="145"/>
      <c r="D5" s="44" t="s">
        <v>37</v>
      </c>
      <c r="E5" s="146">
        <f>'2023 Reimbursed Expenses'!E4</f>
        <v>0</v>
      </c>
      <c r="F5" s="146"/>
      <c r="G5" s="146"/>
      <c r="H5" s="146"/>
    </row>
    <row r="6" spans="1:9" ht="15.75" x14ac:dyDescent="0.25">
      <c r="A6" s="44" t="s">
        <v>38</v>
      </c>
      <c r="B6" s="147">
        <f>'2023 Reimbursed Expenses'!B5</f>
        <v>0</v>
      </c>
      <c r="C6" s="147"/>
      <c r="D6" s="44" t="s">
        <v>39</v>
      </c>
      <c r="E6" s="148">
        <f>'2023 Reimbursed Expenses'!E5</f>
        <v>0</v>
      </c>
      <c r="F6" s="148"/>
      <c r="G6" s="148"/>
      <c r="H6" s="148"/>
    </row>
    <row r="8" spans="1:9" ht="15.75" x14ac:dyDescent="0.25">
      <c r="A8" s="45" t="s">
        <v>40</v>
      </c>
      <c r="B8" s="2"/>
      <c r="C8" s="145"/>
      <c r="D8" s="145"/>
      <c r="E8" s="145"/>
      <c r="F8" s="145"/>
      <c r="G8" s="145"/>
      <c r="H8" s="145"/>
      <c r="I8" s="145"/>
    </row>
    <row r="10" spans="1:9" s="14" customFormat="1" ht="63" x14ac:dyDescent="0.25">
      <c r="A10" s="46" t="s">
        <v>41</v>
      </c>
      <c r="B10" s="169" t="s">
        <v>68</v>
      </c>
      <c r="C10" s="170"/>
      <c r="D10" s="47" t="s">
        <v>69</v>
      </c>
      <c r="E10" s="48" t="s">
        <v>70</v>
      </c>
      <c r="F10" s="48" t="s">
        <v>71</v>
      </c>
      <c r="G10" s="49" t="s">
        <v>72</v>
      </c>
      <c r="H10" s="50" t="s">
        <v>73</v>
      </c>
      <c r="I10" s="49" t="s">
        <v>74</v>
      </c>
    </row>
    <row r="11" spans="1:9" ht="15" customHeight="1" x14ac:dyDescent="0.25">
      <c r="A11" s="15"/>
      <c r="B11" s="152"/>
      <c r="C11" s="153"/>
      <c r="D11" s="16"/>
      <c r="E11" s="17" t="s">
        <v>75</v>
      </c>
      <c r="F11" s="51"/>
      <c r="G11" s="52"/>
      <c r="H11" s="53"/>
      <c r="I11" s="20">
        <f>+D11</f>
        <v>0</v>
      </c>
    </row>
    <row r="12" spans="1:9" ht="15" customHeight="1" x14ac:dyDescent="0.25">
      <c r="A12" s="21"/>
      <c r="B12" s="141"/>
      <c r="C12" s="142"/>
      <c r="D12" s="16"/>
      <c r="E12" s="23"/>
      <c r="F12" s="17"/>
      <c r="G12" s="52"/>
      <c r="H12" s="24"/>
      <c r="I12" s="20">
        <f t="shared" ref="I12:I18" si="0">+D12</f>
        <v>0</v>
      </c>
    </row>
    <row r="13" spans="1:9" ht="15" customHeight="1" x14ac:dyDescent="0.25">
      <c r="A13" s="21"/>
      <c r="B13" s="141"/>
      <c r="C13" s="142"/>
      <c r="D13" s="16"/>
      <c r="E13" s="23"/>
      <c r="F13" s="17"/>
      <c r="G13" s="52"/>
      <c r="H13" s="24"/>
      <c r="I13" s="20">
        <f t="shared" si="0"/>
        <v>0</v>
      </c>
    </row>
    <row r="14" spans="1:9" ht="15" customHeight="1" x14ac:dyDescent="0.25">
      <c r="A14" s="24"/>
      <c r="B14" s="141"/>
      <c r="C14" s="142"/>
      <c r="D14" s="16"/>
      <c r="E14" s="23"/>
      <c r="F14" s="17"/>
      <c r="G14" s="52"/>
      <c r="H14" s="24"/>
      <c r="I14" s="20">
        <f t="shared" si="0"/>
        <v>0</v>
      </c>
    </row>
    <row r="15" spans="1:9" ht="15" customHeight="1" x14ac:dyDescent="0.25">
      <c r="A15" s="24"/>
      <c r="B15" s="141"/>
      <c r="C15" s="142"/>
      <c r="D15" s="16"/>
      <c r="E15" s="23"/>
      <c r="F15" s="17"/>
      <c r="G15" s="52"/>
      <c r="H15" s="24"/>
      <c r="I15" s="20">
        <f t="shared" si="0"/>
        <v>0</v>
      </c>
    </row>
    <row r="16" spans="1:9" ht="15" customHeight="1" x14ac:dyDescent="0.25">
      <c r="A16" s="24"/>
      <c r="B16" s="141"/>
      <c r="C16" s="142"/>
      <c r="D16" s="16"/>
      <c r="E16" s="23"/>
      <c r="F16" s="17"/>
      <c r="G16" s="52"/>
      <c r="H16" s="24"/>
      <c r="I16" s="20">
        <f t="shared" si="0"/>
        <v>0</v>
      </c>
    </row>
    <row r="17" spans="1:17" ht="15" customHeight="1" x14ac:dyDescent="0.25">
      <c r="A17" s="24"/>
      <c r="B17" s="141"/>
      <c r="C17" s="142"/>
      <c r="D17" s="16"/>
      <c r="E17" s="23"/>
      <c r="F17" s="17"/>
      <c r="G17" s="52"/>
      <c r="H17" s="24"/>
      <c r="I17" s="20">
        <f t="shared" si="0"/>
        <v>0</v>
      </c>
    </row>
    <row r="18" spans="1:17" ht="15" customHeight="1" x14ac:dyDescent="0.25">
      <c r="A18" s="25"/>
      <c r="B18" s="155"/>
      <c r="C18" s="156"/>
      <c r="D18" s="54"/>
      <c r="E18" s="27"/>
      <c r="F18" s="55"/>
      <c r="G18" s="56"/>
      <c r="H18" s="25"/>
      <c r="I18" s="20">
        <f t="shared" si="0"/>
        <v>0</v>
      </c>
    </row>
    <row r="19" spans="1:17" x14ac:dyDescent="0.25">
      <c r="A19" s="130"/>
      <c r="B19" s="130"/>
      <c r="C19" s="130"/>
      <c r="D19" s="130"/>
    </row>
    <row r="20" spans="1:17" ht="15.75" x14ac:dyDescent="0.25">
      <c r="H20" s="44" t="s">
        <v>76</v>
      </c>
      <c r="I20" s="36">
        <f>SUM(I11:I18)</f>
        <v>0</v>
      </c>
      <c r="Q20" s="3"/>
    </row>
    <row r="22" spans="1:17" ht="15.75" x14ac:dyDescent="0.25">
      <c r="A22" s="14" t="s">
        <v>57</v>
      </c>
      <c r="C22" s="37"/>
      <c r="D22" s="57" t="s">
        <v>37</v>
      </c>
      <c r="E22" s="38"/>
    </row>
    <row r="23" spans="1:17" ht="15.75" x14ac:dyDescent="0.25">
      <c r="A23" s="14" t="s">
        <v>59</v>
      </c>
      <c r="C23" s="40"/>
      <c r="D23" s="57" t="s">
        <v>37</v>
      </c>
      <c r="E23" s="37"/>
    </row>
    <row r="24" spans="1:17" ht="15.75" x14ac:dyDescent="0.25">
      <c r="A24" s="14" t="s">
        <v>61</v>
      </c>
      <c r="C24" s="40"/>
      <c r="D24" s="57" t="s">
        <v>37</v>
      </c>
      <c r="E24" s="37"/>
    </row>
    <row r="25" spans="1:17" ht="15.75" x14ac:dyDescent="0.25">
      <c r="A25" s="14" t="s">
        <v>63</v>
      </c>
      <c r="C25" s="40"/>
      <c r="D25" s="57" t="s">
        <v>37</v>
      </c>
      <c r="E25" s="37"/>
    </row>
    <row r="27" spans="1:17" ht="21" x14ac:dyDescent="0.35">
      <c r="A27" s="166" t="s">
        <v>65</v>
      </c>
      <c r="B27" s="166"/>
      <c r="C27" s="166"/>
      <c r="D27" s="166"/>
      <c r="E27" s="166"/>
      <c r="F27" s="166"/>
      <c r="G27" s="166"/>
      <c r="H27" s="166"/>
      <c r="I27" s="166"/>
    </row>
  </sheetData>
  <sheetProtection algorithmName="SHA-512" hashValue="a94E2S7tNWge3p6hvKOqDDMJvcBwQU9N1w6Kmsk6rgnKesCUOCKts6S2uAgv9p/V3Rc6qtA3lmQ/57r+adsoWA==" saltValue="5LBmejqbjuQOnI9K5nFvmA==" spinCount="100000" sheet="1" objects="1" scenarios="1"/>
  <mergeCells count="18">
    <mergeCell ref="E6:H6"/>
    <mergeCell ref="C8:I8"/>
    <mergeCell ref="A1:I1"/>
    <mergeCell ref="B16:C16"/>
    <mergeCell ref="B17:C17"/>
    <mergeCell ref="B18:C18"/>
    <mergeCell ref="A27:I27"/>
    <mergeCell ref="A2:I2"/>
    <mergeCell ref="A3:I3"/>
    <mergeCell ref="B10:C10"/>
    <mergeCell ref="B11:C11"/>
    <mergeCell ref="B12:C12"/>
    <mergeCell ref="B13:C13"/>
    <mergeCell ref="B14:C14"/>
    <mergeCell ref="B15:C15"/>
    <mergeCell ref="B5:C5"/>
    <mergeCell ref="E5:H5"/>
    <mergeCell ref="B6:C6"/>
  </mergeCells>
  <pageMargins left="0.7" right="0.7" top="0.75" bottom="0.75" header="0.3" footer="0.3"/>
  <pageSetup scale="71" orientation="landscape" r:id="rId1"/>
  <ignoredErrors>
    <ignoredError sqref="B5:B6 E5:E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F1F1B-E34A-490A-B147-F4A532FB8AB3}">
  <dimension ref="A1:N93"/>
  <sheetViews>
    <sheetView workbookViewId="0">
      <selection activeCell="R14" sqref="R14"/>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1" customFormat="1" ht="22.9" customHeight="1" x14ac:dyDescent="0.35">
      <c r="A1" s="58" t="s">
        <v>77</v>
      </c>
      <c r="B1" s="14"/>
      <c r="C1" s="14"/>
      <c r="D1" s="14"/>
      <c r="E1" s="14"/>
      <c r="F1" s="14"/>
      <c r="G1" s="14"/>
      <c r="H1" s="14"/>
      <c r="I1" s="14"/>
      <c r="J1" s="14"/>
      <c r="K1" s="14"/>
      <c r="L1" s="14"/>
      <c r="M1" s="14"/>
      <c r="N1" s="14"/>
    </row>
    <row r="2" spans="1:14" s="1" customFormat="1" ht="22.9" customHeight="1" x14ac:dyDescent="0.35">
      <c r="A2" s="62" t="s">
        <v>52</v>
      </c>
      <c r="B2" s="14"/>
      <c r="C2" s="14"/>
      <c r="D2" s="14"/>
      <c r="E2" s="14"/>
      <c r="F2" s="14"/>
      <c r="G2" s="14"/>
      <c r="H2" s="14"/>
      <c r="I2" s="14"/>
      <c r="J2" s="14"/>
      <c r="K2" s="14"/>
      <c r="L2" s="14"/>
      <c r="M2" s="14"/>
      <c r="N2" s="14"/>
    </row>
    <row r="3" spans="1:14" s="14" customFormat="1" ht="36" customHeight="1" x14ac:dyDescent="0.25">
      <c r="A3" s="172" t="s">
        <v>159</v>
      </c>
      <c r="B3" s="172"/>
      <c r="C3" s="172"/>
      <c r="D3" s="172"/>
      <c r="E3" s="172"/>
      <c r="F3" s="172"/>
      <c r="G3" s="172"/>
      <c r="H3" s="172"/>
      <c r="I3" s="172"/>
      <c r="J3" s="172"/>
      <c r="K3" s="172"/>
      <c r="L3" s="172"/>
      <c r="M3" s="172"/>
      <c r="N3" s="172"/>
    </row>
    <row r="4" spans="1:14" s="14" customFormat="1" ht="18" customHeight="1" x14ac:dyDescent="0.25">
      <c r="A4" s="135"/>
      <c r="B4" s="138"/>
      <c r="C4" s="138"/>
      <c r="D4" s="138"/>
      <c r="E4" s="138"/>
      <c r="F4" s="138"/>
      <c r="G4" s="138"/>
      <c r="H4" s="138"/>
      <c r="I4" s="138"/>
      <c r="J4" s="138"/>
      <c r="K4" s="138"/>
      <c r="L4" s="138"/>
      <c r="M4" s="138"/>
      <c r="N4" s="138"/>
    </row>
    <row r="5" spans="1:14" s="14" customFormat="1" ht="15.75" x14ac:dyDescent="0.25">
      <c r="A5" s="139" t="s">
        <v>147</v>
      </c>
      <c r="B5" s="45"/>
      <c r="C5" s="45"/>
      <c r="D5" s="45"/>
      <c r="E5" s="45"/>
      <c r="F5" s="45"/>
      <c r="G5" s="45"/>
      <c r="H5" s="45"/>
    </row>
    <row r="6" spans="1:14" s="14" customFormat="1" ht="17.25" customHeight="1" x14ac:dyDescent="0.25"/>
    <row r="7" spans="1:14" s="14" customFormat="1" ht="149.25" customHeight="1" x14ac:dyDescent="0.25">
      <c r="A7" s="173" t="s">
        <v>148</v>
      </c>
      <c r="B7" s="173"/>
      <c r="C7" s="173"/>
      <c r="D7" s="173"/>
      <c r="E7" s="173"/>
      <c r="F7" s="173"/>
      <c r="G7" s="173"/>
      <c r="H7" s="173"/>
      <c r="I7" s="173"/>
      <c r="J7" s="173"/>
      <c r="K7" s="173"/>
      <c r="L7" s="173"/>
      <c r="M7" s="173"/>
      <c r="N7" s="173"/>
    </row>
    <row r="8" spans="1:14" s="14" customFormat="1" ht="38.25" customHeight="1" x14ac:dyDescent="0.25">
      <c r="A8" s="174" t="s">
        <v>149</v>
      </c>
      <c r="B8" s="172"/>
      <c r="C8" s="172"/>
      <c r="D8" s="172"/>
      <c r="E8" s="172"/>
      <c r="F8" s="172"/>
      <c r="G8" s="172"/>
      <c r="H8" s="172"/>
      <c r="I8" s="172"/>
      <c r="J8" s="172"/>
      <c r="K8" s="172"/>
      <c r="L8" s="172"/>
      <c r="M8" s="172"/>
      <c r="N8" s="172"/>
    </row>
    <row r="9" spans="1:14" s="14" customFormat="1" ht="15.75" x14ac:dyDescent="0.25">
      <c r="A9" s="173"/>
      <c r="B9" s="173"/>
      <c r="C9" s="173"/>
      <c r="D9" s="173"/>
      <c r="E9" s="173"/>
      <c r="F9" s="173"/>
      <c r="G9" s="173"/>
      <c r="H9" s="173"/>
      <c r="I9" s="173"/>
      <c r="J9" s="173"/>
      <c r="K9" s="173"/>
      <c r="L9" s="173"/>
      <c r="M9" s="173"/>
      <c r="N9" s="173"/>
    </row>
    <row r="10" spans="1:14" s="14" customFormat="1" ht="36" customHeight="1" x14ac:dyDescent="0.25">
      <c r="A10" s="173" t="s">
        <v>78</v>
      </c>
      <c r="B10" s="173"/>
      <c r="C10" s="173"/>
      <c r="D10" s="173"/>
      <c r="E10" s="173"/>
      <c r="F10" s="173"/>
      <c r="G10" s="173"/>
      <c r="H10" s="173"/>
      <c r="I10" s="173"/>
      <c r="J10" s="173"/>
      <c r="K10" s="173"/>
      <c r="L10" s="173"/>
      <c r="M10" s="173"/>
      <c r="N10" s="173"/>
    </row>
    <row r="11" spans="1:14" s="14" customFormat="1" ht="15.75" x14ac:dyDescent="0.25">
      <c r="A11" s="131"/>
      <c r="B11" s="131"/>
      <c r="C11" s="131"/>
      <c r="D11" s="131"/>
      <c r="E11" s="131"/>
      <c r="F11" s="131"/>
      <c r="G11" s="131"/>
      <c r="H11" s="131"/>
      <c r="I11" s="131"/>
    </row>
    <row r="12" spans="1:14" s="14" customFormat="1" ht="100.5" customHeight="1" x14ac:dyDescent="0.25">
      <c r="A12" s="173" t="s">
        <v>150</v>
      </c>
      <c r="B12" s="173"/>
      <c r="C12" s="173"/>
      <c r="D12" s="173"/>
      <c r="E12" s="173"/>
      <c r="F12" s="173"/>
      <c r="G12" s="173"/>
      <c r="H12" s="173"/>
      <c r="I12" s="173"/>
      <c r="J12" s="173"/>
      <c r="K12" s="173"/>
      <c r="L12" s="173"/>
      <c r="M12" s="173"/>
      <c r="N12" s="173"/>
    </row>
    <row r="13" spans="1:14" s="14" customFormat="1" ht="15.75" x14ac:dyDescent="0.25">
      <c r="A13" s="131"/>
      <c r="B13" s="131"/>
      <c r="C13" s="131"/>
      <c r="D13" s="131"/>
      <c r="E13" s="131"/>
      <c r="F13" s="131"/>
      <c r="G13" s="131"/>
      <c r="H13" s="131"/>
      <c r="I13" s="131"/>
      <c r="J13" s="131"/>
      <c r="K13" s="131"/>
      <c r="L13" s="131"/>
      <c r="M13" s="131"/>
      <c r="N13" s="131"/>
    </row>
    <row r="14" spans="1:14" s="14" customFormat="1" ht="65.25" customHeight="1" x14ac:dyDescent="0.25">
      <c r="A14" s="173" t="s">
        <v>151</v>
      </c>
      <c r="B14" s="175"/>
      <c r="C14" s="175"/>
      <c r="D14" s="175"/>
      <c r="E14" s="175"/>
      <c r="F14" s="175"/>
      <c r="G14" s="175"/>
      <c r="H14" s="175"/>
      <c r="I14" s="175"/>
      <c r="J14" s="175"/>
      <c r="K14" s="175"/>
      <c r="L14" s="175"/>
      <c r="M14" s="175"/>
      <c r="N14" s="175"/>
    </row>
    <row r="15" spans="1:14" s="14" customFormat="1" ht="15.75" x14ac:dyDescent="0.25">
      <c r="A15" s="131"/>
      <c r="B15" s="131"/>
      <c r="C15" s="131"/>
      <c r="D15" s="131"/>
      <c r="E15" s="131"/>
      <c r="F15" s="131"/>
      <c r="G15" s="131"/>
      <c r="H15" s="131"/>
      <c r="I15" s="131"/>
    </row>
    <row r="16" spans="1:14" s="14" customFormat="1" ht="19.5" customHeight="1" x14ac:dyDescent="0.25">
      <c r="A16" s="59" t="s">
        <v>155</v>
      </c>
      <c r="B16" s="131"/>
      <c r="C16" s="131"/>
      <c r="D16" s="131"/>
      <c r="E16" s="131"/>
      <c r="F16" s="131"/>
      <c r="G16" s="131"/>
      <c r="H16" s="131"/>
      <c r="I16" s="131"/>
    </row>
    <row r="17" spans="1:14" s="14" customFormat="1" ht="20.25" customHeight="1" x14ac:dyDescent="0.25">
      <c r="A17" s="171" t="s">
        <v>162</v>
      </c>
      <c r="B17" s="171"/>
      <c r="C17" s="171"/>
      <c r="D17" s="171"/>
      <c r="E17" s="171"/>
      <c r="F17" s="171"/>
      <c r="G17" s="171"/>
      <c r="H17" s="171"/>
      <c r="I17" s="171"/>
      <c r="J17" s="171"/>
      <c r="K17" s="171"/>
      <c r="L17" s="171"/>
      <c r="M17" s="171"/>
      <c r="N17" s="171"/>
    </row>
    <row r="18" spans="1:14" s="14" customFormat="1" ht="20.25" customHeight="1" x14ac:dyDescent="0.25">
      <c r="A18" s="131"/>
      <c r="B18" s="131"/>
      <c r="C18" s="131"/>
      <c r="D18" s="131"/>
      <c r="E18" s="131"/>
      <c r="F18" s="131"/>
      <c r="G18" s="131"/>
      <c r="H18" s="131"/>
      <c r="I18" s="131"/>
      <c r="J18" s="131"/>
      <c r="K18" s="131"/>
      <c r="L18" s="131"/>
      <c r="M18" s="131"/>
      <c r="N18" s="131"/>
    </row>
    <row r="19" spans="1:14" s="14" customFormat="1" ht="72" customHeight="1" x14ac:dyDescent="0.25">
      <c r="A19" s="173" t="s">
        <v>157</v>
      </c>
      <c r="B19" s="173"/>
      <c r="C19" s="173"/>
      <c r="D19" s="173"/>
      <c r="E19" s="173"/>
      <c r="F19" s="173"/>
      <c r="G19" s="173"/>
      <c r="H19" s="173"/>
      <c r="I19" s="173"/>
      <c r="J19" s="173"/>
      <c r="K19" s="173"/>
      <c r="L19" s="173"/>
      <c r="M19" s="173"/>
      <c r="N19" s="173"/>
    </row>
    <row r="20" spans="1:14" s="14" customFormat="1" ht="20.25" customHeight="1" x14ac:dyDescent="0.25">
      <c r="A20" s="59"/>
      <c r="B20" s="131"/>
      <c r="C20" s="131"/>
      <c r="D20" s="131"/>
      <c r="E20" s="131"/>
      <c r="F20" s="131"/>
      <c r="G20" s="131"/>
      <c r="H20" s="131"/>
      <c r="I20" s="131"/>
      <c r="J20" s="131"/>
      <c r="K20" s="131"/>
      <c r="L20" s="131"/>
      <c r="M20" s="131"/>
      <c r="N20" s="131"/>
    </row>
    <row r="21" spans="1:14" s="14" customFormat="1" ht="60.75" customHeight="1" x14ac:dyDescent="0.25">
      <c r="A21" s="178" t="s">
        <v>156</v>
      </c>
      <c r="B21" s="171"/>
      <c r="C21" s="171"/>
      <c r="D21" s="171"/>
      <c r="E21" s="171"/>
      <c r="F21" s="171"/>
      <c r="G21" s="171"/>
      <c r="H21" s="171"/>
      <c r="I21" s="171"/>
      <c r="J21" s="171"/>
      <c r="K21" s="171"/>
      <c r="L21" s="171"/>
      <c r="M21" s="171"/>
      <c r="N21" s="171"/>
    </row>
    <row r="22" spans="1:14" s="14" customFormat="1" ht="15.75" x14ac:dyDescent="0.25">
      <c r="A22" s="174" t="s">
        <v>152</v>
      </c>
      <c r="B22" s="171"/>
      <c r="C22" s="171"/>
      <c r="D22" s="171"/>
      <c r="E22" s="171"/>
      <c r="F22" s="171"/>
      <c r="G22" s="171"/>
      <c r="H22" s="171"/>
      <c r="I22" s="171"/>
      <c r="J22" s="171"/>
      <c r="K22" s="171"/>
      <c r="L22" s="171"/>
      <c r="M22" s="171"/>
      <c r="N22" s="171"/>
    </row>
    <row r="23" spans="1:14" s="14" customFormat="1" ht="16.5" customHeight="1" x14ac:dyDescent="0.25">
      <c r="A23" s="136"/>
      <c r="B23" s="131"/>
      <c r="C23" s="131"/>
      <c r="D23" s="131"/>
      <c r="E23" s="131"/>
      <c r="F23" s="131"/>
      <c r="G23" s="131"/>
      <c r="H23" s="131"/>
      <c r="I23" s="131"/>
      <c r="J23" s="131"/>
      <c r="K23" s="131"/>
      <c r="L23" s="131"/>
      <c r="M23" s="131"/>
      <c r="N23" s="131"/>
    </row>
    <row r="24" spans="1:14" s="14" customFormat="1" ht="36" customHeight="1" x14ac:dyDescent="0.25">
      <c r="A24" s="179" t="s">
        <v>160</v>
      </c>
      <c r="B24" s="172"/>
      <c r="C24" s="172"/>
      <c r="D24" s="172"/>
      <c r="E24" s="172"/>
      <c r="F24" s="172"/>
      <c r="G24" s="172"/>
      <c r="H24" s="172"/>
      <c r="I24" s="172"/>
      <c r="J24" s="172"/>
      <c r="K24" s="172"/>
      <c r="L24" s="172"/>
      <c r="M24" s="172"/>
      <c r="N24" s="172"/>
    </row>
    <row r="25" spans="1:14" s="14" customFormat="1" ht="18.75" customHeight="1" x14ac:dyDescent="0.25">
      <c r="A25" s="137"/>
      <c r="B25" s="138"/>
      <c r="C25" s="138"/>
      <c r="D25" s="138"/>
      <c r="E25" s="138"/>
      <c r="F25" s="138"/>
      <c r="G25" s="138"/>
      <c r="H25" s="138"/>
      <c r="I25" s="138"/>
      <c r="J25" s="138"/>
      <c r="K25" s="138"/>
      <c r="L25" s="138"/>
      <c r="M25" s="138"/>
      <c r="N25" s="138"/>
    </row>
    <row r="26" spans="1:14" s="14" customFormat="1" ht="15.75" customHeight="1" x14ac:dyDescent="0.25">
      <c r="A26" s="173" t="s">
        <v>153</v>
      </c>
      <c r="B26" s="173"/>
      <c r="C26" s="173"/>
      <c r="D26" s="173"/>
      <c r="E26" s="173"/>
      <c r="F26" s="173"/>
      <c r="G26" s="173"/>
      <c r="H26" s="173"/>
      <c r="I26" s="173"/>
      <c r="J26" s="173"/>
      <c r="K26" s="173"/>
      <c r="L26" s="173"/>
      <c r="M26" s="173"/>
      <c r="N26" s="173"/>
    </row>
    <row r="27" spans="1:14" s="14" customFormat="1" ht="18.75" customHeight="1" x14ac:dyDescent="0.25">
      <c r="A27" s="131"/>
      <c r="B27" s="131"/>
      <c r="C27" s="131"/>
      <c r="D27" s="131"/>
      <c r="E27" s="131"/>
      <c r="F27" s="131"/>
      <c r="G27" s="131"/>
      <c r="H27" s="131"/>
      <c r="I27" s="131"/>
      <c r="J27" s="131"/>
      <c r="K27" s="131"/>
      <c r="L27" s="131"/>
      <c r="M27" s="131"/>
      <c r="N27" s="131"/>
    </row>
    <row r="28" spans="1:14" s="14" customFormat="1" ht="21" customHeight="1" x14ac:dyDescent="0.25">
      <c r="A28" s="173" t="s">
        <v>79</v>
      </c>
      <c r="B28" s="173"/>
      <c r="C28" s="173"/>
      <c r="D28" s="173"/>
      <c r="E28" s="173"/>
      <c r="F28" s="173"/>
      <c r="G28" s="173"/>
      <c r="H28" s="173"/>
      <c r="I28" s="173"/>
      <c r="J28" s="173"/>
      <c r="K28" s="173"/>
      <c r="L28" s="173"/>
      <c r="M28" s="173"/>
      <c r="N28" s="173"/>
    </row>
    <row r="29" spans="1:14" s="14" customFormat="1" ht="16.5" customHeight="1" x14ac:dyDescent="0.25">
      <c r="A29" s="131"/>
      <c r="B29" s="131"/>
      <c r="C29" s="131"/>
      <c r="D29" s="131"/>
      <c r="E29" s="131"/>
      <c r="F29" s="131"/>
      <c r="G29" s="131"/>
      <c r="H29" s="131"/>
      <c r="I29" s="131"/>
      <c r="J29" s="131"/>
      <c r="K29" s="131"/>
      <c r="L29" s="131"/>
      <c r="M29" s="131"/>
      <c r="N29" s="131"/>
    </row>
    <row r="30" spans="1:14" s="14" customFormat="1" ht="69.75" customHeight="1" x14ac:dyDescent="0.25">
      <c r="A30" s="173" t="s">
        <v>154</v>
      </c>
      <c r="B30" s="173"/>
      <c r="C30" s="173"/>
      <c r="D30" s="173"/>
      <c r="E30" s="173"/>
      <c r="F30" s="173"/>
      <c r="G30" s="173"/>
      <c r="H30" s="173"/>
      <c r="I30" s="173"/>
      <c r="J30" s="173"/>
      <c r="K30" s="173"/>
      <c r="L30" s="173"/>
      <c r="M30" s="173"/>
      <c r="N30" s="173"/>
    </row>
    <row r="31" spans="1:14" s="14" customFormat="1" ht="18.75" customHeight="1" x14ac:dyDescent="0.25">
      <c r="A31" s="131"/>
      <c r="B31" s="131"/>
      <c r="C31" s="131"/>
      <c r="D31" s="131"/>
      <c r="E31" s="131"/>
      <c r="F31" s="131"/>
      <c r="G31" s="131"/>
      <c r="H31" s="131"/>
      <c r="I31" s="131"/>
      <c r="J31" s="131"/>
      <c r="K31" s="131"/>
      <c r="L31" s="131"/>
      <c r="M31" s="131"/>
      <c r="N31" s="131"/>
    </row>
    <row r="32" spans="1:14" s="14" customFormat="1" ht="18.75" customHeight="1" x14ac:dyDescent="0.25">
      <c r="A32" s="60" t="s">
        <v>161</v>
      </c>
      <c r="B32" s="45"/>
      <c r="C32" s="140"/>
    </row>
    <row r="33" spans="1:2" s="14" customFormat="1" ht="18.75" customHeight="1" x14ac:dyDescent="0.25">
      <c r="A33" s="61"/>
      <c r="B33" s="14" t="s">
        <v>80</v>
      </c>
    </row>
    <row r="34" spans="1:2" s="14" customFormat="1" ht="18.75" customHeight="1" x14ac:dyDescent="0.25">
      <c r="A34" s="61"/>
      <c r="B34" s="14" t="s">
        <v>81</v>
      </c>
    </row>
    <row r="35" spans="1:2" s="14" customFormat="1" ht="18.75" customHeight="1" x14ac:dyDescent="0.25">
      <c r="A35" s="61"/>
    </row>
    <row r="36" spans="1:2" s="14" customFormat="1" ht="20.25" customHeight="1" x14ac:dyDescent="0.3">
      <c r="A36" s="62"/>
    </row>
    <row r="37" spans="1:2" s="14" customFormat="1" ht="20.25" customHeight="1" x14ac:dyDescent="0.3">
      <c r="A37" s="62" t="s">
        <v>158</v>
      </c>
    </row>
    <row r="38" spans="1:2" s="14" customFormat="1" ht="20.25" customHeight="1" x14ac:dyDescent="0.3">
      <c r="A38" s="62"/>
    </row>
    <row r="39" spans="1:2" s="14" customFormat="1" ht="20.25" customHeight="1" x14ac:dyDescent="0.3">
      <c r="A39" s="62"/>
    </row>
    <row r="40" spans="1:2" s="14" customFormat="1" ht="20.25" customHeight="1" x14ac:dyDescent="0.3">
      <c r="A40" s="62"/>
    </row>
    <row r="41" spans="1:2" s="14" customFormat="1" ht="20.25" customHeight="1" x14ac:dyDescent="0.3">
      <c r="A41" s="62"/>
    </row>
    <row r="42" spans="1:2" s="14" customFormat="1" ht="20.25" customHeight="1" x14ac:dyDescent="0.3">
      <c r="A42" s="62"/>
    </row>
    <row r="43" spans="1:2" s="14" customFormat="1" ht="20.25" customHeight="1" x14ac:dyDescent="0.3">
      <c r="A43" s="62"/>
    </row>
    <row r="44" spans="1:2" s="14" customFormat="1" ht="20.25" customHeight="1" x14ac:dyDescent="0.3">
      <c r="A44" s="62"/>
    </row>
    <row r="45" spans="1:2" s="14" customFormat="1" ht="20.25" customHeight="1" x14ac:dyDescent="0.3">
      <c r="A45" s="62"/>
    </row>
    <row r="46" spans="1:2" s="14" customFormat="1" ht="20.25" customHeight="1" x14ac:dyDescent="0.3">
      <c r="A46" s="62"/>
    </row>
    <row r="47" spans="1:2" s="14" customFormat="1" ht="20.25" customHeight="1" x14ac:dyDescent="0.3">
      <c r="A47" s="62"/>
    </row>
    <row r="48" spans="1:2" s="14" customFormat="1" ht="20.25" customHeight="1" x14ac:dyDescent="0.3">
      <c r="A48" s="62"/>
    </row>
    <row r="49" spans="1:9" s="14" customFormat="1" ht="20.25" customHeight="1" x14ac:dyDescent="0.3">
      <c r="A49" s="62"/>
    </row>
    <row r="50" spans="1:9" s="14" customFormat="1" ht="20.25" customHeight="1" x14ac:dyDescent="0.3">
      <c r="A50" s="62"/>
    </row>
    <row r="51" spans="1:9" s="14" customFormat="1" ht="20.25" customHeight="1" x14ac:dyDescent="0.3">
      <c r="A51" s="62"/>
    </row>
    <row r="52" spans="1:9" s="14" customFormat="1" ht="15.75" x14ac:dyDescent="0.25">
      <c r="A52" s="173"/>
      <c r="B52" s="173"/>
      <c r="C52" s="173"/>
      <c r="D52" s="173"/>
      <c r="E52" s="173"/>
      <c r="F52" s="173"/>
      <c r="G52" s="173"/>
      <c r="H52" s="173"/>
      <c r="I52" s="173"/>
    </row>
    <row r="53" spans="1:9" ht="26.25" x14ac:dyDescent="0.4">
      <c r="A53" s="63" t="s">
        <v>82</v>
      </c>
      <c r="B53" s="64"/>
      <c r="C53" s="64"/>
      <c r="D53" s="64"/>
      <c r="E53" s="64"/>
    </row>
    <row r="54" spans="1:9" ht="15.75" x14ac:dyDescent="0.25">
      <c r="A54" s="65" t="s">
        <v>83</v>
      </c>
      <c r="B54" s="14"/>
      <c r="C54" s="65"/>
      <c r="D54" s="66">
        <v>0.65500000000000003</v>
      </c>
      <c r="E54" s="2" t="s">
        <v>84</v>
      </c>
    </row>
    <row r="55" spans="1:9" x14ac:dyDescent="0.25">
      <c r="A55" s="110" t="s">
        <v>123</v>
      </c>
      <c r="B55" s="67"/>
      <c r="C55" s="68"/>
    </row>
    <row r="56" spans="1:9" ht="45" x14ac:dyDescent="0.25">
      <c r="A56" s="69"/>
      <c r="B56" s="69"/>
      <c r="C56" s="70" t="s">
        <v>85</v>
      </c>
      <c r="D56" s="71" t="s">
        <v>86</v>
      </c>
      <c r="E56" s="72" t="s">
        <v>87</v>
      </c>
    </row>
    <row r="57" spans="1:9" x14ac:dyDescent="0.25">
      <c r="A57" s="73" t="s">
        <v>88</v>
      </c>
      <c r="B57" s="73" t="s">
        <v>89</v>
      </c>
      <c r="C57" s="74">
        <v>50</v>
      </c>
      <c r="D57" s="75">
        <f>C57*D54</f>
        <v>32.75</v>
      </c>
      <c r="E57" s="76">
        <f>D57*2</f>
        <v>65.5</v>
      </c>
      <c r="I57" s="67"/>
    </row>
    <row r="58" spans="1:9" x14ac:dyDescent="0.25">
      <c r="A58" s="77"/>
      <c r="B58" s="78" t="s">
        <v>90</v>
      </c>
      <c r="C58" s="79">
        <v>12</v>
      </c>
      <c r="D58" s="80">
        <f>C58*$D$54</f>
        <v>7.86</v>
      </c>
      <c r="E58" s="81">
        <f t="shared" ref="E58:E87" si="0">D58*2</f>
        <v>15.72</v>
      </c>
    </row>
    <row r="59" spans="1:9" x14ac:dyDescent="0.25">
      <c r="A59" s="77"/>
      <c r="B59" s="78" t="s">
        <v>91</v>
      </c>
      <c r="C59" s="79">
        <v>30</v>
      </c>
      <c r="D59" s="80">
        <f t="shared" ref="D59:D71" si="1">C59*$D$54</f>
        <v>19.650000000000002</v>
      </c>
      <c r="E59" s="81">
        <f t="shared" si="0"/>
        <v>39.300000000000004</v>
      </c>
    </row>
    <row r="60" spans="1:9" x14ac:dyDescent="0.25">
      <c r="A60" s="77"/>
      <c r="B60" s="78" t="s">
        <v>92</v>
      </c>
      <c r="C60" s="79">
        <v>75</v>
      </c>
      <c r="D60" s="80">
        <f t="shared" si="1"/>
        <v>49.125</v>
      </c>
      <c r="E60" s="81">
        <f t="shared" si="0"/>
        <v>98.25</v>
      </c>
    </row>
    <row r="61" spans="1:9" x14ac:dyDescent="0.25">
      <c r="A61" s="77"/>
      <c r="B61" s="78" t="s">
        <v>93</v>
      </c>
      <c r="C61" s="79">
        <v>10</v>
      </c>
      <c r="D61" s="80">
        <f t="shared" si="1"/>
        <v>6.5500000000000007</v>
      </c>
      <c r="E61" s="81">
        <f t="shared" si="0"/>
        <v>13.100000000000001</v>
      </c>
    </row>
    <row r="62" spans="1:9" x14ac:dyDescent="0.25">
      <c r="A62" s="77"/>
      <c r="B62" s="78" t="s">
        <v>94</v>
      </c>
      <c r="C62" s="79">
        <v>25</v>
      </c>
      <c r="D62" s="80">
        <f t="shared" si="1"/>
        <v>16.375</v>
      </c>
      <c r="E62" s="81">
        <f t="shared" si="0"/>
        <v>32.75</v>
      </c>
    </row>
    <row r="63" spans="1:9" x14ac:dyDescent="0.25">
      <c r="A63" s="77"/>
      <c r="B63" s="78" t="s">
        <v>95</v>
      </c>
      <c r="C63" s="79">
        <v>35</v>
      </c>
      <c r="D63" s="80">
        <f t="shared" si="1"/>
        <v>22.925000000000001</v>
      </c>
      <c r="E63" s="81">
        <f t="shared" si="0"/>
        <v>45.85</v>
      </c>
    </row>
    <row r="64" spans="1:9" x14ac:dyDescent="0.25">
      <c r="A64" s="77"/>
      <c r="B64" s="78" t="s">
        <v>96</v>
      </c>
      <c r="C64" s="79">
        <v>18</v>
      </c>
      <c r="D64" s="80">
        <f t="shared" si="1"/>
        <v>11.790000000000001</v>
      </c>
      <c r="E64" s="81">
        <f t="shared" si="0"/>
        <v>23.580000000000002</v>
      </c>
    </row>
    <row r="65" spans="1:5" x14ac:dyDescent="0.25">
      <c r="A65" s="77"/>
      <c r="B65" s="78" t="s">
        <v>97</v>
      </c>
      <c r="C65" s="79">
        <v>60</v>
      </c>
      <c r="D65" s="80">
        <f t="shared" si="1"/>
        <v>39.300000000000004</v>
      </c>
      <c r="E65" s="81">
        <f t="shared" si="0"/>
        <v>78.600000000000009</v>
      </c>
    </row>
    <row r="66" spans="1:5" x14ac:dyDescent="0.25">
      <c r="A66" s="77"/>
      <c r="B66" s="78" t="s">
        <v>98</v>
      </c>
      <c r="C66" s="79">
        <v>7</v>
      </c>
      <c r="D66" s="80">
        <f t="shared" si="1"/>
        <v>4.585</v>
      </c>
      <c r="E66" s="81">
        <f t="shared" si="0"/>
        <v>9.17</v>
      </c>
    </row>
    <row r="67" spans="1:5" x14ac:dyDescent="0.25">
      <c r="A67" s="77"/>
      <c r="B67" s="78" t="s">
        <v>99</v>
      </c>
      <c r="C67" s="79">
        <v>20</v>
      </c>
      <c r="D67" s="80">
        <f t="shared" si="1"/>
        <v>13.100000000000001</v>
      </c>
      <c r="E67" s="81">
        <f t="shared" si="0"/>
        <v>26.200000000000003</v>
      </c>
    </row>
    <row r="68" spans="1:5" x14ac:dyDescent="0.25">
      <c r="A68" s="77"/>
      <c r="B68" s="78" t="s">
        <v>100</v>
      </c>
      <c r="C68" s="79">
        <v>5</v>
      </c>
      <c r="D68" s="80">
        <f t="shared" si="1"/>
        <v>3.2750000000000004</v>
      </c>
      <c r="E68" s="81">
        <f t="shared" si="0"/>
        <v>6.5500000000000007</v>
      </c>
    </row>
    <row r="69" spans="1:5" x14ac:dyDescent="0.25">
      <c r="A69" s="77"/>
      <c r="B69" s="78" t="s">
        <v>101</v>
      </c>
      <c r="C69" s="79">
        <v>82</v>
      </c>
      <c r="D69" s="80">
        <f t="shared" si="1"/>
        <v>53.71</v>
      </c>
      <c r="E69" s="81">
        <f t="shared" si="0"/>
        <v>107.42</v>
      </c>
    </row>
    <row r="70" spans="1:5" x14ac:dyDescent="0.25">
      <c r="A70" s="77"/>
      <c r="B70" s="78" t="s">
        <v>102</v>
      </c>
      <c r="C70" s="79">
        <v>35</v>
      </c>
      <c r="D70" s="80">
        <f t="shared" si="1"/>
        <v>22.925000000000001</v>
      </c>
      <c r="E70" s="81">
        <f t="shared" si="0"/>
        <v>45.85</v>
      </c>
    </row>
    <row r="71" spans="1:5" x14ac:dyDescent="0.25">
      <c r="A71" s="77"/>
      <c r="B71" s="78" t="s">
        <v>103</v>
      </c>
      <c r="C71" s="79">
        <v>10</v>
      </c>
      <c r="D71" s="80">
        <f t="shared" si="1"/>
        <v>6.5500000000000007</v>
      </c>
      <c r="E71" s="81">
        <f t="shared" si="0"/>
        <v>13.100000000000001</v>
      </c>
    </row>
    <row r="72" spans="1:5" x14ac:dyDescent="0.25">
      <c r="A72" s="82"/>
      <c r="B72" s="82" t="s">
        <v>104</v>
      </c>
      <c r="C72" s="83">
        <v>45</v>
      </c>
      <c r="D72" s="84">
        <f>C72*D54</f>
        <v>29.475000000000001</v>
      </c>
      <c r="E72" s="85">
        <f t="shared" si="0"/>
        <v>58.95</v>
      </c>
    </row>
    <row r="73" spans="1:5" x14ac:dyDescent="0.25">
      <c r="A73" s="86" t="s">
        <v>105</v>
      </c>
      <c r="B73" s="87" t="s">
        <v>106</v>
      </c>
      <c r="C73" s="88">
        <v>50</v>
      </c>
      <c r="D73" s="89">
        <f>C73*D54</f>
        <v>32.75</v>
      </c>
      <c r="E73" s="89">
        <f t="shared" si="0"/>
        <v>65.5</v>
      </c>
    </row>
    <row r="74" spans="1:5" x14ac:dyDescent="0.25">
      <c r="A74" s="90"/>
      <c r="B74" s="91" t="s">
        <v>107</v>
      </c>
      <c r="C74" s="92">
        <v>43</v>
      </c>
      <c r="D74" s="93">
        <f>C74*$D$54</f>
        <v>28.165000000000003</v>
      </c>
      <c r="E74" s="93">
        <f t="shared" si="0"/>
        <v>56.330000000000005</v>
      </c>
    </row>
    <row r="75" spans="1:5" x14ac:dyDescent="0.25">
      <c r="A75" s="90"/>
      <c r="B75" s="91" t="s">
        <v>108</v>
      </c>
      <c r="C75" s="92">
        <v>59</v>
      </c>
      <c r="D75" s="93">
        <f t="shared" ref="D75:D81" si="2">C75*$D$54</f>
        <v>38.645000000000003</v>
      </c>
      <c r="E75" s="93">
        <f t="shared" si="0"/>
        <v>77.290000000000006</v>
      </c>
    </row>
    <row r="76" spans="1:5" x14ac:dyDescent="0.25">
      <c r="A76" s="90"/>
      <c r="B76" s="91" t="s">
        <v>109</v>
      </c>
      <c r="C76" s="92">
        <v>95</v>
      </c>
      <c r="D76" s="93">
        <f t="shared" si="2"/>
        <v>62.225000000000001</v>
      </c>
      <c r="E76" s="93">
        <f t="shared" si="0"/>
        <v>124.45</v>
      </c>
    </row>
    <row r="77" spans="1:5" x14ac:dyDescent="0.25">
      <c r="A77" s="90"/>
      <c r="B77" s="91" t="s">
        <v>110</v>
      </c>
      <c r="C77" s="92">
        <v>57</v>
      </c>
      <c r="D77" s="93">
        <f t="shared" si="2"/>
        <v>37.335000000000001</v>
      </c>
      <c r="E77" s="93">
        <f t="shared" si="0"/>
        <v>74.67</v>
      </c>
    </row>
    <row r="78" spans="1:5" x14ac:dyDescent="0.25">
      <c r="A78" s="90"/>
      <c r="B78" s="91" t="s">
        <v>111</v>
      </c>
      <c r="C78" s="92">
        <v>170</v>
      </c>
      <c r="D78" s="93">
        <f t="shared" si="2"/>
        <v>111.35000000000001</v>
      </c>
      <c r="E78" s="93">
        <f t="shared" si="0"/>
        <v>222.70000000000002</v>
      </c>
    </row>
    <row r="79" spans="1:5" x14ac:dyDescent="0.25">
      <c r="A79" s="90"/>
      <c r="B79" s="91" t="s">
        <v>112</v>
      </c>
      <c r="C79" s="92">
        <v>38</v>
      </c>
      <c r="D79" s="93">
        <f t="shared" si="2"/>
        <v>24.89</v>
      </c>
      <c r="E79" s="93">
        <f t="shared" si="0"/>
        <v>49.78</v>
      </c>
    </row>
    <row r="80" spans="1:5" ht="16.5" customHeight="1" x14ac:dyDescent="0.25">
      <c r="A80" s="90"/>
      <c r="B80" s="91" t="s">
        <v>113</v>
      </c>
      <c r="C80" s="92">
        <v>51</v>
      </c>
      <c r="D80" s="93">
        <f t="shared" si="2"/>
        <v>33.405000000000001</v>
      </c>
      <c r="E80" s="93">
        <f t="shared" si="0"/>
        <v>66.81</v>
      </c>
    </row>
    <row r="81" spans="1:9" x14ac:dyDescent="0.25">
      <c r="A81" s="90"/>
      <c r="B81" s="91" t="s">
        <v>114</v>
      </c>
      <c r="C81" s="92">
        <v>60</v>
      </c>
      <c r="D81" s="93">
        <f t="shared" si="2"/>
        <v>39.300000000000004</v>
      </c>
      <c r="E81" s="93">
        <f t="shared" si="0"/>
        <v>78.600000000000009</v>
      </c>
    </row>
    <row r="82" spans="1:9" x14ac:dyDescent="0.25">
      <c r="A82" s="94"/>
      <c r="B82" s="95" t="s">
        <v>115</v>
      </c>
      <c r="C82" s="96">
        <v>59</v>
      </c>
      <c r="D82" s="97">
        <f>C82*D54</f>
        <v>38.645000000000003</v>
      </c>
      <c r="E82" s="97">
        <f t="shared" si="0"/>
        <v>77.290000000000006</v>
      </c>
    </row>
    <row r="83" spans="1:9" x14ac:dyDescent="0.25">
      <c r="A83" s="98" t="s">
        <v>116</v>
      </c>
      <c r="B83" s="99" t="s">
        <v>117</v>
      </c>
      <c r="C83" s="100">
        <v>115</v>
      </c>
      <c r="D83" s="101">
        <f>C83*D54</f>
        <v>75.325000000000003</v>
      </c>
      <c r="E83" s="101">
        <f t="shared" si="0"/>
        <v>150.65</v>
      </c>
    </row>
    <row r="84" spans="1:9" x14ac:dyDescent="0.25">
      <c r="A84" s="102"/>
      <c r="B84" s="103" t="s">
        <v>118</v>
      </c>
      <c r="C84" s="104">
        <v>80</v>
      </c>
      <c r="D84" s="105">
        <f>C84*$D$54</f>
        <v>52.400000000000006</v>
      </c>
      <c r="E84" s="105">
        <f t="shared" si="0"/>
        <v>104.80000000000001</v>
      </c>
    </row>
    <row r="85" spans="1:9" x14ac:dyDescent="0.25">
      <c r="A85" s="102"/>
      <c r="B85" s="103" t="s">
        <v>119</v>
      </c>
      <c r="C85" s="104">
        <v>259</v>
      </c>
      <c r="D85" s="105">
        <f>C85*$D$54</f>
        <v>169.64500000000001</v>
      </c>
      <c r="E85" s="105">
        <f t="shared" si="0"/>
        <v>339.29</v>
      </c>
    </row>
    <row r="86" spans="1:9" x14ac:dyDescent="0.25">
      <c r="A86" s="102"/>
      <c r="B86" s="103" t="s">
        <v>120</v>
      </c>
      <c r="C86" s="104">
        <v>125</v>
      </c>
      <c r="D86" s="105">
        <f>C86*$D$54</f>
        <v>81.875</v>
      </c>
      <c r="E86" s="105">
        <f t="shared" si="0"/>
        <v>163.75</v>
      </c>
    </row>
    <row r="87" spans="1:9" x14ac:dyDescent="0.25">
      <c r="A87" s="102"/>
      <c r="B87" s="103" t="s">
        <v>121</v>
      </c>
      <c r="C87" s="104">
        <v>55</v>
      </c>
      <c r="D87" s="105">
        <f>C87*$D$54</f>
        <v>36.024999999999999</v>
      </c>
      <c r="E87" s="105">
        <f t="shared" si="0"/>
        <v>72.05</v>
      </c>
    </row>
    <row r="88" spans="1:9" x14ac:dyDescent="0.25">
      <c r="A88" s="106"/>
      <c r="B88" s="107" t="s">
        <v>122</v>
      </c>
      <c r="C88" s="108">
        <v>51</v>
      </c>
      <c r="D88" s="109">
        <f>C88*D54</f>
        <v>33.405000000000001</v>
      </c>
      <c r="E88" s="109">
        <f>D88*2</f>
        <v>66.81</v>
      </c>
    </row>
    <row r="89" spans="1:9" x14ac:dyDescent="0.25">
      <c r="A89" s="110"/>
      <c r="B89" s="111"/>
      <c r="C89" s="112"/>
      <c r="D89" s="113"/>
      <c r="E89" s="113"/>
    </row>
    <row r="90" spans="1:9" ht="10.15" customHeight="1" x14ac:dyDescent="0.25">
      <c r="A90" s="114"/>
      <c r="B90" s="67"/>
      <c r="C90" s="115"/>
    </row>
    <row r="91" spans="1:9" x14ac:dyDescent="0.25">
      <c r="A91" s="176"/>
      <c r="B91" s="176"/>
      <c r="C91" s="176"/>
      <c r="D91" s="176"/>
      <c r="E91" s="176"/>
    </row>
    <row r="92" spans="1:9" x14ac:dyDescent="0.25">
      <c r="A92" s="177"/>
      <c r="B92" s="177"/>
      <c r="C92" s="177"/>
      <c r="D92" s="177"/>
      <c r="E92" s="177"/>
      <c r="F92" s="177"/>
      <c r="G92" s="177"/>
      <c r="H92" s="177"/>
      <c r="I92" s="177"/>
    </row>
    <row r="93" spans="1:9" x14ac:dyDescent="0.25">
      <c r="A93" s="114"/>
      <c r="B93" s="67"/>
      <c r="C93" s="115"/>
      <c r="D93" s="67"/>
    </row>
  </sheetData>
  <sheetProtection algorithmName="SHA-512" hashValue="LDcJFV1/QAviTpur7THXJw729xoYQyUKbrrVjeQNHatSQioOZKsGPlboz5NpubmnOnrY/07F8bIoiz2WcMQ1Vw==" saltValue="PVs4AsrEB184pB13orA63Q==" spinCount="100000" sheet="1" objects="1" scenarios="1"/>
  <mergeCells count="18">
    <mergeCell ref="A30:N30"/>
    <mergeCell ref="A52:I52"/>
    <mergeCell ref="A91:E91"/>
    <mergeCell ref="A92:I92"/>
    <mergeCell ref="A19:N19"/>
    <mergeCell ref="A21:N21"/>
    <mergeCell ref="A22:N22"/>
    <mergeCell ref="A24:N24"/>
    <mergeCell ref="A26:N26"/>
    <mergeCell ref="A28:N28"/>
    <mergeCell ref="A17:N17"/>
    <mergeCell ref="A3:N3"/>
    <mergeCell ref="A7:N7"/>
    <mergeCell ref="A9:N9"/>
    <mergeCell ref="A10:N10"/>
    <mergeCell ref="A12:N12"/>
    <mergeCell ref="A8:N8"/>
    <mergeCell ref="A14:N14"/>
  </mergeCells>
  <hyperlinks>
    <hyperlink ref="A21" r:id="rId1" display="https://www.gsa.gov/travel-resources" xr:uid="{FFE88B8A-B53A-4192-BA4A-B978FF3FC3C0}"/>
  </hyperlinks>
  <pageMargins left="0.7" right="0.7" top="0.75" bottom="0.75" header="0.3" footer="0.3"/>
  <pageSetup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740E3-D5F7-42F3-9374-9B2875D0ECBA}">
  <dimension ref="A1:L34"/>
  <sheetViews>
    <sheetView workbookViewId="0">
      <selection activeCell="R35" sqref="R35"/>
    </sheetView>
  </sheetViews>
  <sheetFormatPr defaultRowHeight="15" x14ac:dyDescent="0.25"/>
  <cols>
    <col min="1" max="1" width="18.85546875" customWidth="1"/>
  </cols>
  <sheetData>
    <row r="1" spans="1:12" ht="15.75" x14ac:dyDescent="0.25">
      <c r="A1" s="116" t="s">
        <v>124</v>
      </c>
      <c r="B1" s="43"/>
      <c r="C1" s="43"/>
      <c r="D1" s="43"/>
      <c r="E1" s="43"/>
      <c r="F1" s="43"/>
      <c r="G1" s="43"/>
      <c r="H1" s="43"/>
      <c r="I1" s="43"/>
      <c r="J1" s="43"/>
      <c r="K1" s="43"/>
      <c r="L1" s="43"/>
    </row>
    <row r="2" spans="1:12" x14ac:dyDescent="0.25">
      <c r="A2" t="s">
        <v>125</v>
      </c>
    </row>
    <row r="3" spans="1:12" x14ac:dyDescent="0.25">
      <c r="A3" t="s">
        <v>126</v>
      </c>
    </row>
    <row r="4" spans="1:12" s="118" customFormat="1" x14ac:dyDescent="0.25">
      <c r="A4" s="117" t="s">
        <v>127</v>
      </c>
    </row>
    <row r="5" spans="1:12" x14ac:dyDescent="0.25">
      <c r="A5" s="4"/>
    </row>
    <row r="6" spans="1:12" x14ac:dyDescent="0.25">
      <c r="A6" s="119" t="s">
        <v>128</v>
      </c>
    </row>
    <row r="7" spans="1:12" x14ac:dyDescent="0.25">
      <c r="A7" s="120" t="s">
        <v>129</v>
      </c>
    </row>
    <row r="8" spans="1:12" x14ac:dyDescent="0.25">
      <c r="A8" s="121" t="s">
        <v>130</v>
      </c>
    </row>
    <row r="9" spans="1:12" x14ac:dyDescent="0.25">
      <c r="A9" s="122" t="s">
        <v>131</v>
      </c>
    </row>
    <row r="10" spans="1:12" x14ac:dyDescent="0.25">
      <c r="A10" s="123" t="s">
        <v>132</v>
      </c>
    </row>
    <row r="11" spans="1:12" x14ac:dyDescent="0.25">
      <c r="A11" s="123" t="s">
        <v>133</v>
      </c>
    </row>
    <row r="12" spans="1:12" x14ac:dyDescent="0.25">
      <c r="A12" s="123" t="s">
        <v>134</v>
      </c>
    </row>
    <row r="13" spans="1:12" x14ac:dyDescent="0.25">
      <c r="A13" s="123" t="s">
        <v>135</v>
      </c>
    </row>
    <row r="14" spans="1:12" x14ac:dyDescent="0.25">
      <c r="A14" s="123" t="s">
        <v>136</v>
      </c>
    </row>
    <row r="15" spans="1:12" x14ac:dyDescent="0.25">
      <c r="A15" s="122" t="s">
        <v>137</v>
      </c>
    </row>
    <row r="16" spans="1:12" x14ac:dyDescent="0.25">
      <c r="A16" s="122" t="s">
        <v>138</v>
      </c>
    </row>
    <row r="17" spans="1:8" x14ac:dyDescent="0.25">
      <c r="A17" s="119" t="s">
        <v>139</v>
      </c>
    </row>
    <row r="18" spans="1:8" x14ac:dyDescent="0.25">
      <c r="A18" s="120" t="s">
        <v>140</v>
      </c>
    </row>
    <row r="19" spans="1:8" x14ac:dyDescent="0.25">
      <c r="A19" s="121" t="s">
        <v>141</v>
      </c>
    </row>
    <row r="20" spans="1:8" x14ac:dyDescent="0.25">
      <c r="A20" s="122" t="s">
        <v>142</v>
      </c>
    </row>
    <row r="21" spans="1:8" x14ac:dyDescent="0.25">
      <c r="A21" s="122" t="s">
        <v>137</v>
      </c>
    </row>
    <row r="22" spans="1:8" x14ac:dyDescent="0.25">
      <c r="A22" s="122" t="s">
        <v>138</v>
      </c>
    </row>
    <row r="23" spans="1:8" x14ac:dyDescent="0.25">
      <c r="A23" s="119"/>
    </row>
    <row r="25" spans="1:8" x14ac:dyDescent="0.25">
      <c r="A25" s="124"/>
    </row>
    <row r="26" spans="1:8" x14ac:dyDescent="0.25">
      <c r="A26" s="124"/>
    </row>
    <row r="27" spans="1:8" x14ac:dyDescent="0.25">
      <c r="A27" s="124"/>
    </row>
    <row r="28" spans="1:8" x14ac:dyDescent="0.25">
      <c r="A28" s="124"/>
    </row>
    <row r="29" spans="1:8" x14ac:dyDescent="0.25">
      <c r="A29" s="125"/>
    </row>
    <row r="30" spans="1:8" s="118" customFormat="1" x14ac:dyDescent="0.25">
      <c r="A30" s="126"/>
      <c r="B30" s="127"/>
      <c r="C30" s="127"/>
      <c r="D30" s="127"/>
      <c r="E30" s="127"/>
      <c r="F30" s="127"/>
      <c r="G30" s="127"/>
      <c r="H30" s="127"/>
    </row>
    <row r="31" spans="1:8" x14ac:dyDescent="0.25">
      <c r="A31" s="125"/>
      <c r="B31" s="118"/>
    </row>
    <row r="32" spans="1:8" x14ac:dyDescent="0.25">
      <c r="B32" s="128"/>
    </row>
    <row r="33" spans="1:2" x14ac:dyDescent="0.25">
      <c r="A33" s="125"/>
      <c r="B33" s="118"/>
    </row>
    <row r="34" spans="1:2" x14ac:dyDescent="0.25">
      <c r="B34" s="128"/>
    </row>
  </sheetData>
  <sheetProtection algorithmName="SHA-512" hashValue="mSEuNHIbtkELWVR+AvKmoDbWg3x9o0eaY2ppTwUkYeSVbJqktnmb9rJobhMy8yHzkTgRD/L+b6sK6Kn3vuE/CA==" saltValue="qwvzB4whvLrYNZy03D6A6Q==" spinCount="100000" sheet="1" objects="1" scenarios="1"/>
  <hyperlinks>
    <hyperlink ref="A7" r:id="rId1" display="http://www.enterprise.com/" xr:uid="{7E93159D-2E36-4184-B17D-6D7CF894E5D3}"/>
    <hyperlink ref="A18" r:id="rId2" display="http://www.enterprise.com/" xr:uid="{A6491292-29EA-48EC-8864-1B1998ABFB86}"/>
    <hyperlink ref="A4" r:id="rId3" display="mailto:Melissa.popp@eastcentral.edu" xr:uid="{1EBEE188-06CF-4CE3-A678-42529FACEC1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2023 Reimbursed Expenses</vt:lpstr>
      <vt:lpstr>2023 Non-Reimbursed Expenses </vt:lpstr>
      <vt:lpstr>Reimbursements &amp; Mileage Rates</vt:lpstr>
      <vt:lpstr>Enterprise Rentals</vt:lpstr>
      <vt:lpstr>'2023 Non-Reimbursed Expenses '!Print_Area</vt:lpstr>
      <vt:lpstr>'Reimbursements &amp; Mileage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Lark Hoffman</cp:lastModifiedBy>
  <cp:lastPrinted>2023-02-20T16:08:46Z</cp:lastPrinted>
  <dcterms:created xsi:type="dcterms:W3CDTF">2023-01-03T19:55:24Z</dcterms:created>
  <dcterms:modified xsi:type="dcterms:W3CDTF">2023-02-23T20:15:05Z</dcterms:modified>
</cp:coreProperties>
</file>