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imberly.aguilar\Desktop\"/>
    </mc:Choice>
  </mc:AlternateContent>
  <xr:revisionPtr revIDLastSave="0" documentId="8_{096C6C7E-1642-4798-9146-4BDCF2B5B1FB}" xr6:coauthVersionLast="47" xr6:coauthVersionMax="47" xr10:uidLastSave="{00000000-0000-0000-0000-000000000000}"/>
  <workbookProtection workbookAlgorithmName="SHA-512" workbookHashValue="v+wB2q16Dh77ACwwrPurU/6Sg4g5iwkXftxLzHXl2roA6u3qLCdPjDHI7FHqEIVFmvpJl7WuJmk0pJpckAx50w==" workbookSaltValue="lui6p84XDzIPAxd3QNoxAQ==" workbookSpinCount="100000" lockStructure="1"/>
  <bookViews>
    <workbookView xWindow="-20796" yWindow="960" windowWidth="17280" windowHeight="8964" activeTab="1" xr2:uid="{F7C2F3F2-4ABF-40D6-917D-82EB698B08AE}"/>
  </bookViews>
  <sheets>
    <sheet name="Instructions" sheetId="1" r:id="rId1"/>
    <sheet name="2024 Reimbursed Expenses" sheetId="2" r:id="rId2"/>
    <sheet name="2024 Non-Reimbursed Expenses" sheetId="4" r:id="rId3"/>
    <sheet name="Reimbursements &amp; Mileage Rates" sheetId="5" r:id="rId4"/>
    <sheet name="Enterprise Rentals"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4" l="1"/>
  <c r="E6" i="4"/>
  <c r="B6" i="4"/>
  <c r="E5" i="4"/>
  <c r="D95" i="5"/>
  <c r="E95" i="5" s="1"/>
  <c r="D94" i="5"/>
  <c r="E94" i="5" s="1"/>
  <c r="D93" i="5"/>
  <c r="E93" i="5" s="1"/>
  <c r="D92" i="5"/>
  <c r="E92" i="5" s="1"/>
  <c r="D91" i="5"/>
  <c r="E91" i="5" s="1"/>
  <c r="D90" i="5"/>
  <c r="E90" i="5" s="1"/>
  <c r="D89" i="5"/>
  <c r="E89" i="5" s="1"/>
  <c r="D88" i="5"/>
  <c r="E88" i="5" s="1"/>
  <c r="D87" i="5"/>
  <c r="E87" i="5" s="1"/>
  <c r="D86" i="5"/>
  <c r="E86" i="5" s="1"/>
  <c r="D85" i="5"/>
  <c r="E85" i="5" s="1"/>
  <c r="D84" i="5"/>
  <c r="E84" i="5" s="1"/>
  <c r="D83" i="5"/>
  <c r="E83" i="5" s="1"/>
  <c r="D82" i="5"/>
  <c r="E82" i="5" s="1"/>
  <c r="D81" i="5"/>
  <c r="E81" i="5" s="1"/>
  <c r="D80" i="5"/>
  <c r="E80" i="5" s="1"/>
  <c r="D79" i="5"/>
  <c r="E79" i="5" s="1"/>
  <c r="D78" i="5"/>
  <c r="E78" i="5" s="1"/>
  <c r="D77" i="5"/>
  <c r="E77" i="5" s="1"/>
  <c r="D76" i="5"/>
  <c r="E76" i="5" s="1"/>
  <c r="D75" i="5"/>
  <c r="E75" i="5" s="1"/>
  <c r="D74" i="5"/>
  <c r="E74" i="5" s="1"/>
  <c r="D73" i="5"/>
  <c r="E73" i="5" s="1"/>
  <c r="D72" i="5"/>
  <c r="E72" i="5" s="1"/>
  <c r="D71" i="5"/>
  <c r="E71" i="5" s="1"/>
  <c r="D70" i="5"/>
  <c r="E70" i="5" s="1"/>
  <c r="D69" i="5"/>
  <c r="E69" i="5" s="1"/>
  <c r="D68" i="5"/>
  <c r="E68" i="5" s="1"/>
  <c r="D67" i="5"/>
  <c r="E67" i="5" s="1"/>
  <c r="D66" i="5"/>
  <c r="E66" i="5" s="1"/>
  <c r="D65" i="5"/>
  <c r="E65" i="5" s="1"/>
  <c r="D64" i="5"/>
  <c r="E64" i="5" s="1"/>
  <c r="D63" i="5"/>
  <c r="E63" i="5" s="1"/>
  <c r="I18" i="4"/>
  <c r="I17" i="4"/>
  <c r="I16" i="4"/>
  <c r="I15" i="4"/>
  <c r="I14" i="4"/>
  <c r="I13" i="4"/>
  <c r="I12" i="4"/>
  <c r="I11" i="4"/>
  <c r="H20" i="2"/>
  <c r="F17" i="2"/>
  <c r="H17" i="2" s="1"/>
  <c r="F16" i="2"/>
  <c r="H16" i="2" s="1"/>
  <c r="F15" i="2"/>
  <c r="H15" i="2" s="1"/>
  <c r="F14" i="2"/>
  <c r="H14" i="2" s="1"/>
  <c r="F13" i="2"/>
  <c r="H13" i="2" s="1"/>
  <c r="F12" i="2"/>
  <c r="H12" i="2" s="1"/>
  <c r="F11" i="2"/>
  <c r="H11" i="2" s="1"/>
  <c r="F10" i="2"/>
  <c r="H10" i="2" s="1"/>
  <c r="I20" i="4" l="1"/>
  <c r="H26" i="2" s="1"/>
  <c r="H19" i="2"/>
  <c r="H21" i="2" s="1"/>
  <c r="H24" i="2" l="1"/>
  <c r="H27" i="2" s="1"/>
  <c r="H23" i="2"/>
</calcChain>
</file>

<file path=xl/sharedStrings.xml><?xml version="1.0" encoding="utf-8"?>
<sst xmlns="http://schemas.openxmlformats.org/spreadsheetml/2006/main" count="196" uniqueCount="163">
  <si>
    <t xml:space="preserve">Expense Claim and Travel Reporting Instructions </t>
  </si>
  <si>
    <t>PLEASE REVIEW CHANGES MADE TO BOARD POLICY 4.17</t>
  </si>
  <si>
    <t>A.</t>
  </si>
  <si>
    <t>Who needs to complete a travel report?</t>
  </si>
  <si>
    <t>1.</t>
  </si>
  <si>
    <t>Anyone traveling on college business</t>
  </si>
  <si>
    <t>a.</t>
  </si>
  <si>
    <t>Reimbursement claims</t>
  </si>
  <si>
    <t>-</t>
  </si>
  <si>
    <t>Complete page 1 of form to request 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</si>
  <si>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</si>
  <si>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</si>
  <si>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</si>
  <si>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</si>
  <si>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</si>
  <si>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</si>
  <si>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</si>
  <si>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</si>
  <si>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</si>
  <si>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</si>
  <si>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</si>
  <si>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</si>
  <si>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</si>
  <si>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</si>
  <si>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</si>
  <si>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4.17</t>
  </si>
  <si>
    <t>https://www.eastcentral.edu/board-policies/finance-and-administration/expense-reimbursement-policy/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</si>
  <si>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</si>
  <si>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</si>
  <si>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</si>
  <si>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</si>
  <si>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</si>
  <si>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</si>
  <si>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</si>
  <si>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</si>
  <si>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</si>
  <si>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Lark Hoffman Ext 6705</t>
  </si>
  <si>
    <t xml:space="preserve">     PLEASE SEE INSTRUCTIONS BEFORE COMPLETING</t>
  </si>
  <si>
    <t>January 1, 2024 Expense Claim &amp; Travel Reporting Form</t>
  </si>
  <si>
    <t>Name:</t>
  </si>
  <si>
    <t>Date:</t>
  </si>
  <si>
    <t>Position:</t>
  </si>
  <si>
    <t>Department:</t>
  </si>
  <si>
    <t>Purpose of expense:</t>
  </si>
  <si>
    <t>Date</t>
  </si>
  <si>
    <t>Description of Expense                                                                                        (if mileage, please enter origination &amp; destination locations)</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</si>
  <si>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</si>
  <si>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</si>
  <si>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t>Total mileage reimbursement</t>
  </si>
  <si>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</si>
  <si>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Total reimbursable expenses for this entry</t>
  </si>
  <si>
    <t xml:space="preserve">College purchases are exempt from Missouri sales tax.  As a rule, the college does not reimburse sales tax. If needed, please obtain a sales tax exemption certificate from Financial  Services. </t>
  </si>
  <si>
    <t xml:space="preserve">Mileage due employee (67 cents per mile) = </t>
  </si>
  <si>
    <t>Reimbursable expenses (not mileage) =</t>
  </si>
  <si>
    <t xml:space="preserve">TOTAL REIMBURSEMENT REQUESTED = </t>
  </si>
  <si>
    <t xml:space="preserve">All expenses should be submitted within 30 days of having been incurred. </t>
  </si>
  <si>
    <t>Advance received from ECC =</t>
  </si>
  <si>
    <t>Must attach original itemized receipts.(i.e. restaurant receipts must be Itemized)</t>
  </si>
  <si>
    <t xml:space="preserve">Amount due East Central College = </t>
  </si>
  <si>
    <t xml:space="preserve">Amount due employee = </t>
  </si>
  <si>
    <t>Employee/Other:</t>
  </si>
  <si>
    <t>* Total amount from Page 2</t>
  </si>
  <si>
    <t>Employee/Other Address:</t>
  </si>
  <si>
    <t>Total cost of trip</t>
  </si>
  <si>
    <t>Supervisor/Administrator:</t>
  </si>
  <si>
    <t>* Must complete page 2 if trip involves multiple payment sources</t>
  </si>
  <si>
    <t>Finance Administrator:</t>
  </si>
  <si>
    <t>Page 1</t>
  </si>
  <si>
    <t>PLEASE SEE INSTRUCTIONS BEFORE COMPLETING</t>
  </si>
  <si>
    <t>Report Non-Reimbursable Expenses Here - (Page 2 if also requesting reimbursement)</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</si>
  <si>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</si>
  <si>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</si>
  <si>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</si>
  <si>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</si>
  <si>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</si>
  <si>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</si>
  <si>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</si>
  <si>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CCC</t>
  </si>
  <si>
    <t xml:space="preserve">*Amount paid by East Central College = </t>
  </si>
  <si>
    <t>East Central College Reimbursable Expenses:</t>
  </si>
  <si>
    <r>
      <t xml:space="preserve">Requests for reimbursement of expenses must be submitted on the appropriate Expense Claim and Travel Reporting Form within </t>
    </r>
    <r>
      <rPr>
        <b/>
        <sz val="12"/>
        <rFont val="Calibri"/>
        <family val="2"/>
        <scheme val="minor"/>
      </rPr>
      <t>30</t>
    </r>
    <r>
      <rPr>
        <sz val="12"/>
        <rFont val="Calibri"/>
        <family val="2"/>
        <scheme val="minor"/>
      </rPr>
      <t xml:space="preserve"> days of the expense or they will not be reimbursed.  Exceptions must be approved in writing by the employee’s administrator with appropriate justification provided.  </t>
    </r>
    <r>
      <rPr>
        <b/>
        <sz val="12"/>
        <rFont val="Calibri"/>
        <family val="2"/>
        <scheme val="minor"/>
      </rPr>
      <t>All employee reimbursements are subject to IRS regulations</t>
    </r>
    <r>
      <rPr>
        <sz val="12"/>
        <rFont val="Calibri"/>
        <family val="2"/>
        <scheme val="minor"/>
      </rPr>
      <t>.</t>
    </r>
  </si>
  <si>
    <t>Transportation, lodging, and meeting/conference registration charges should be pre-paid using a college credit card whenever possible.</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</si>
  <si>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Human Resources together with the employee’s administrator will determine a single, regularly assigned place of employment for each employee upon acceptance or change in position with the College and/or update to this policy. Mileage expense for traveling between the employee’s residence and the employee’s regularly assigned place of employment shall not be reimbursed.                                                                                                                                Travel between College-owned sites and/or off-site locations is required by some positions. If a travel allowance is not written into an employee’s contract for this purpose, the employee is eligible for mileage expense reimbursement for such travel on a per event basis.                                                                                                                                                                                                                        An employee traveling for College business from their residence to a site other than the employee’s regularly assigned place of employment is eligible for mileage expense reimbursement. Mileage will be calculated from the employee’s regularly assigned place of employment or the employee’s residence, whichever is</t>
    </r>
    <r>
      <rPr>
        <b/>
        <sz val="12"/>
        <color theme="1"/>
        <rFont val="Calibri"/>
        <family val="2"/>
        <scheme val="minor"/>
      </rPr>
      <t xml:space="preserve"> less</t>
    </r>
    <r>
      <rPr>
        <sz val="12"/>
        <color theme="1"/>
        <rFont val="Calibri"/>
        <family val="2"/>
        <scheme val="minor"/>
      </rPr>
      <t>.                                                                                                                                        A reimbursable mileage guideline, which delineates standard mileage from the College to sites commonly traveled to, will be generated by the Office of Finance and Administration. (see chart below) Mileage to sites not on the guide will be based on mileage provided via a web mapping service and documented with a printout of the web page.</t>
    </r>
  </si>
  <si>
    <t>Employees should use the most efficient and economical mode of transportation and are encouraged to utilize a rental car when feasible. The College has established a corporate rate and direct billing arrangement with Enterprise for rental cars. Employees regularly traveling between the Union and Rolla campuses may use a rental car if it is convenient.</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</si>
  <si>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</si>
  <si>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The College does not reimburse for Missouri sales tax.  The College will pay in-state hotel/motel expenses if travel is required on consecutive days to a location 80 miles or more from the college or the employee’s home, whichever is closer.  Supervisors may approve exceptions by attaching a stay/drive comparison to the Expense Claim and Travel Reporting Form.
In cases where a professional development activity is less than 80 miles from the College or the employee’s home (whichever is closer) and an overnight stay is desirable to avoid additional travel time, approval must be granted by the College President </t>
    </r>
    <r>
      <rPr>
        <b/>
        <sz val="12"/>
        <color theme="1"/>
        <rFont val="Calibri"/>
        <family val="2"/>
        <scheme val="minor"/>
      </rPr>
      <t>and reimbursement will be treated as a taxable benefit per IRS code.</t>
    </r>
  </si>
  <si>
    <r>
      <rPr>
        <b/>
        <sz val="12"/>
        <color theme="1"/>
        <rFont val="Calibri"/>
        <family val="2"/>
        <scheme val="minor"/>
      </rPr>
      <t xml:space="preserve">Conference Expenses: </t>
    </r>
    <r>
      <rPr>
        <sz val="12"/>
        <color theme="1"/>
        <rFont val="Calibri"/>
        <family val="2"/>
        <scheme val="minor"/>
      </rPr>
      <t>Conference agenda and itemized expenses (meals, lodging, etc.) should be attached to the Expense Claim and Travel Reporting Form.  Transportation to/from conferences will be reimbursed at the cost of the least expensive mode (airfare, mileage, rental car).  Any exceptions shall be approved by the President or appropriate Vice President.  An employee opting to extend their stay prior to or following a conference will be required to reimburse the college for rental car charges for any additional days or may choose to drive a personal vehicle and receive reimbursement at the comparable rental car cost.</t>
    </r>
  </si>
  <si>
    <t>Meal Expenses:</t>
  </si>
  <si>
    <r>
      <t xml:space="preserve">The College will reimburse actual meal expenses for approved activities, with </t>
    </r>
    <r>
      <rPr>
        <b/>
        <sz val="12"/>
        <rFont val="Calibri"/>
        <family val="2"/>
        <scheme val="minor"/>
      </rPr>
      <t>itemized receipts</t>
    </r>
    <r>
      <rPr>
        <sz val="12"/>
        <rFont val="Calibri"/>
        <family val="2"/>
        <scheme val="minor"/>
      </rPr>
      <t>, as follows:</t>
    </r>
  </si>
  <si>
    <r>
      <rPr>
        <b/>
        <sz val="12"/>
        <color theme="1"/>
        <rFont val="Calibri"/>
        <family val="2"/>
        <scheme val="minor"/>
      </rPr>
      <t>Single-Day Trips</t>
    </r>
    <r>
      <rPr>
        <sz val="12"/>
        <color theme="1"/>
        <rFont val="Calibri"/>
        <family val="2"/>
        <scheme val="minor"/>
      </rPr>
      <t xml:space="preserve">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 Use website link </t>
    </r>
    <r>
      <rPr>
        <sz val="12"/>
        <color rgb="FF00B0F0"/>
        <rFont val="Calibri"/>
        <family val="2"/>
        <scheme val="minor"/>
      </rPr>
      <t>(</t>
    </r>
    <r>
      <rPr>
        <u/>
        <sz val="12"/>
        <color rgb="FF00B0F0"/>
        <rFont val="Calibri"/>
        <family val="2"/>
        <scheme val="minor"/>
      </rPr>
      <t>https://www.gsa.gov/travel-resources</t>
    </r>
    <r>
      <rPr>
        <sz val="12"/>
        <color rgb="FF00B0F0"/>
        <rFont val="Calibri"/>
        <family val="2"/>
        <scheme val="minor"/>
      </rPr>
      <t>)</t>
    </r>
    <r>
      <rPr>
        <sz val="12"/>
        <color theme="1"/>
        <rFont val="Calibri"/>
        <family val="2"/>
        <scheme val="minor"/>
      </rPr>
      <t xml:space="preserve"> to determine the reimbursable amount for zip code 63084 or the actual zip code where meal is taken place. </t>
    </r>
    <r>
      <rPr>
        <b/>
        <sz val="12"/>
        <color theme="1"/>
        <rFont val="Calibri"/>
        <family val="2"/>
        <scheme val="minor"/>
      </rPr>
      <t>Supporting documentation from the www.gsa.gov website must be attached if the 63084 rate is not used. Below is the meal guide for zip code 63084.</t>
    </r>
    <r>
      <rPr>
        <sz val="12"/>
        <color theme="1"/>
        <rFont val="Calibri"/>
        <family val="2"/>
        <scheme val="minor"/>
      </rPr>
      <t xml:space="preserve"> </t>
    </r>
  </si>
  <si>
    <r>
      <rPr>
        <b/>
        <sz val="12"/>
        <rFont val="Calibri"/>
        <family val="2"/>
        <scheme val="minor"/>
      </rPr>
      <t>Overnight Trips</t>
    </r>
    <r>
      <rPr>
        <sz val="12"/>
        <rFont val="Calibri"/>
        <family val="2"/>
        <scheme val="minor"/>
      </rPr>
      <t xml:space="preserve"> – For trips requiring overnight travel, reimbursement will be provided for actual meal expenses (including gratuities) up to the current U.S. General Services Administration (GSA) rates </t>
    </r>
    <r>
      <rPr>
        <sz val="12"/>
        <color rgb="FF00B0F0"/>
        <rFont val="Calibri"/>
        <family val="2"/>
        <scheme val="minor"/>
      </rPr>
      <t>(</t>
    </r>
    <r>
      <rPr>
        <u/>
        <sz val="12"/>
        <color rgb="FF00B0F0"/>
        <rFont val="Calibri"/>
        <family val="2"/>
        <scheme val="minor"/>
      </rPr>
      <t>https://www.gsa.gov/travel-resources</t>
    </r>
    <r>
      <rPr>
        <u/>
        <sz val="12"/>
        <color theme="4" tint="-0.499984740745262"/>
        <rFont val="Calibri"/>
        <family val="2"/>
        <scheme val="minor"/>
      </rPr>
      <t>)</t>
    </r>
    <r>
      <rPr>
        <sz val="12"/>
        <rFont val="Calibri"/>
        <family val="2"/>
        <scheme val="minor"/>
      </rPr>
      <t xml:space="preserve"> with itemized receipts.  On the first day of travel, meals will be reimbursed with itemized receipts for breakfast if travel commences before 8 a.m., for lunch if travel commences before 11 a.m., and for dinner if travel commences by 5 p.m.   On the last day of travel, meals will be reimbursed with itemized receipts for breakfast if travel ends after 8 a.m., for lunch if travel ends after 12:30 p.m., and for dinner if travel ends after 6:30 p.m. </t>
    </r>
    <r>
      <rPr>
        <b/>
        <sz val="12"/>
        <rFont val="Calibri"/>
        <family val="2"/>
        <scheme val="minor"/>
      </rPr>
      <t>Supporting documentation from the gsa.gov website must be attached to the reimbursement request.</t>
    </r>
  </si>
  <si>
    <t>Costs for a meal or meals provided as part of the conference or registration cost, will not be reimbursed.</t>
  </si>
  <si>
    <r>
      <t>Business Meals</t>
    </r>
    <r>
      <rPr>
        <sz val="12"/>
        <rFont val="Calibri"/>
        <family val="2"/>
        <scheme val="minor"/>
      </rPr>
      <t> – Expenses for meals with a business purpose will be reimbursed in full if authorized in advance by the employee’s dean or administrator.  These expenses must be supported with the names and positions of the employees and guests involved and a description of the purpose of the meeting.</t>
    </r>
  </si>
  <si>
    <r>
      <rPr>
        <b/>
        <sz val="12"/>
        <color theme="1"/>
        <rFont val="Calibri"/>
        <family val="2"/>
        <scheme val="minor"/>
      </rPr>
      <t>Required Meetings</t>
    </r>
    <r>
      <rPr>
        <sz val="12"/>
        <color theme="1"/>
        <rFont val="Calibri"/>
        <family val="2"/>
        <scheme val="minor"/>
      </rPr>
      <t xml:space="preserve"> – When a College employee is required to attend a function where a meal must be purchased, the meal expense shall be reimbursed in full. </t>
    </r>
  </si>
  <si>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</si>
  <si>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
    </r>
    <r>
      <rPr>
        <b/>
        <sz val="12"/>
        <color theme="1"/>
        <rFont val="Calibri"/>
        <family val="2"/>
        <scheme val="minor"/>
      </rPr>
      <t>The employee’s supervisor</t>
    </r>
    <r>
      <rPr>
        <sz val="12"/>
        <color theme="1"/>
        <rFont val="Calibri"/>
        <family val="2"/>
        <scheme val="minor"/>
      </rPr>
      <t xml:space="preserve">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</si>
  <si>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The recommended tipping guidelines are as follows:   </t>
    </r>
    <r>
      <rPr>
        <sz val="12"/>
        <color rgb="FF333333"/>
        <rFont val="Calibri"/>
        <family val="2"/>
      </rPr>
      <t xml:space="preserve">   </t>
    </r>
  </si>
  <si>
    <t xml:space="preserve">Restaurants   15-20%;  Taxi/Rideshare   10%;  Airport Shuttle    $1 per bag.  </t>
  </si>
  <si>
    <t>If an employee desires to tip above the recommended guidelines, the additional amount will not be reimbursable from the College.</t>
  </si>
  <si>
    <t>MEAL RATES and BREAKDOWN FOR UNION, 63084</t>
  </si>
  <si>
    <t>Mileage                                   One Way</t>
  </si>
  <si>
    <t>Reimbursement Amount   (one way)</t>
  </si>
  <si>
    <t>Reimbursement Amount           (round trip)</t>
  </si>
  <si>
    <t>High Schools</t>
  </si>
  <si>
    <t xml:space="preserve">Belle </t>
  </si>
  <si>
    <t>Borgia</t>
  </si>
  <si>
    <t>Bourbon</t>
  </si>
  <si>
    <t>Cuba</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</si>
  <si>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</si>
  <si>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</si>
  <si>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</si>
  <si>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</si>
  <si>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</si>
  <si>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</si>
  <si>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</si>
  <si>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</si>
  <si>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</si>
  <si>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</si>
  <si>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</si>
  <si>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</si>
  <si>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</si>
  <si>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</si>
  <si>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</si>
  <si>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</si>
  <si>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</si>
  <si>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</si>
  <si>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</si>
  <si>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Springfiled - OTC</t>
  </si>
  <si>
    <t>SLCC - Meramec</t>
  </si>
  <si>
    <t>SLCC - Downtown Bldg</t>
  </si>
  <si>
    <t>SLCC - Flo Valley</t>
  </si>
  <si>
    <t>UMSL</t>
  </si>
  <si>
    <t>Area Cities</t>
  </si>
  <si>
    <t>Columbia</t>
  </si>
  <si>
    <t>Jefferson City</t>
  </si>
  <si>
    <t>Kansas City</t>
  </si>
  <si>
    <t>Lake Ozark</t>
  </si>
  <si>
    <t>Lambert Airport</t>
  </si>
  <si>
    <t>St. Louis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</si>
  <si>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</si>
  <si>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</si>
  <si>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</si>
  <si>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</si>
  <si>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</si>
  <si>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</si>
  <si>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</si>
  <si>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</si>
  <si>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</si>
  <si>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</si>
  <si>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</si>
  <si>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</si>
  <si>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</si>
  <si>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</si>
  <si>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</si>
  <si>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</si>
  <si>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</si>
  <si>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</si>
  <si>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</si>
  <si>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 xml:space="preserve">Reimbursement Rate (effective 01-01-2024)  </t>
  </si>
  <si>
    <t>2024 Mileage Reimbursement Chart</t>
  </si>
  <si>
    <t xml:space="preserve">PLEASE REMEMBER TO ATTACH YOUR RECEIPTS!      THANK YOU. </t>
  </si>
  <si>
    <t>* Mileage is based on information received through Mapquest.com.</t>
  </si>
  <si>
    <t>cents per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</si>
</sst>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d/yyyy;@"/>
    <numFmt numFmtId="165" formatCode="m/d/yy;@"/>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b/>
      <sz val="16"/>
      <name val="Calibri"/>
      <family val="2"/>
      <scheme val="minor"/>
    </font>
    <font>
      <sz val="11"/>
      <color theme="9" tint="-0.249977111117893"/>
      <name val="Calibri"/>
      <family val="2"/>
      <scheme val="minor"/>
    </font>
    <font>
      <b/>
      <sz val="14"/>
      <color theme="1"/>
      <name val="Calibri"/>
      <family val="2"/>
      <scheme val="minor"/>
    </font>
    <font>
      <b/>
      <sz val="11"/>
      <color rgb="FF000000"/>
      <name val="Calibri"/>
      <family val="2"/>
    </font>
    <font>
      <b/>
      <sz val="11"/>
      <color indexed="8"/>
      <name val="Calibri"/>
      <family val="2"/>
    </font>
    <font>
      <sz val="11"/>
      <color indexed="8"/>
      <name val="Calibri"/>
      <family val="2"/>
    </font>
    <font>
      <b/>
      <sz val="11"/>
      <name val="Calibri"/>
      <family val="2"/>
      <scheme val="minor"/>
    </font>
    <font>
      <sz val="12"/>
      <color theme="1"/>
      <name val="Calibri"/>
      <family val="2"/>
      <scheme val="minor"/>
    </font>
    <font>
      <sz val="11"/>
      <name val="Calibri"/>
      <family val="2"/>
      <scheme val="minor"/>
    </font>
    <font>
      <b/>
      <i/>
      <sz val="11"/>
      <color theme="1"/>
      <name val="Calibri"/>
      <family val="2"/>
      <scheme val="minor"/>
    </font>
    <font>
      <b/>
      <sz val="20"/>
      <color theme="1"/>
      <name val="Calibri"/>
      <family val="2"/>
      <scheme val="minor"/>
    </font>
    <font>
      <b/>
      <sz val="12"/>
      <color theme="1"/>
      <name val="Calibri"/>
      <family val="2"/>
      <scheme val="minor"/>
    </font>
    <font>
      <sz val="12"/>
      <color indexed="8"/>
      <name val="Calibri"/>
      <family val="2"/>
    </font>
    <font>
      <b/>
      <sz val="12"/>
      <color indexed="8"/>
      <name val="Calibri"/>
      <family val="2"/>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sz val="12"/>
      <name val="Calibri"/>
      <family val="2"/>
      <scheme val="minor"/>
    </font>
    <font>
      <sz val="12"/>
      <color rgb="FF444444"/>
      <name val="Calibri"/>
      <family val="2"/>
      <scheme val="minor"/>
    </font>
    <font>
      <b/>
      <sz val="12"/>
      <color rgb="FF444444"/>
      <name val="Calibri"/>
      <family val="2"/>
      <scheme val="minor"/>
    </font>
    <font>
      <sz val="12"/>
      <color rgb="FF00B0F0"/>
      <name val="Calibri"/>
      <family val="2"/>
      <scheme val="minor"/>
    </font>
    <font>
      <u/>
      <sz val="12"/>
      <color rgb="FF00B0F0"/>
      <name val="Calibri"/>
      <family val="2"/>
      <scheme val="minor"/>
    </font>
    <font>
      <u/>
      <sz val="12"/>
      <color theme="4" tint="-0.499984740745262"/>
      <name val="Calibri"/>
      <family val="2"/>
      <scheme val="minor"/>
    </font>
    <font>
      <b/>
      <sz val="12"/>
      <color rgb="FF333333"/>
      <name val="Calibri"/>
      <family val="2"/>
    </font>
    <font>
      <sz val="12"/>
      <color rgb="FF333333"/>
      <name val="Calibri"/>
      <family val="2"/>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CF2B9"/>
        <bgColor indexed="64"/>
      </patternFill>
    </fill>
    <fill>
      <patternFill patternType="solid">
        <fgColor rgb="FFCCFFCC"/>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s>
  <borders count="31">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85">
    <xf numFmtId="0" fontId="0" fillId="0" borderId="0" xfId="0"/>
    <xf numFmtId="0" fontId="6" fillId="2" borderId="0" xfId="0" applyFont="1" applyFill="1"/>
    <xf numFmtId="0" fontId="7" fillId="0" borderId="0" xfId="0" applyFont="1"/>
    <xf numFmtId="0" fontId="8" fillId="2" borderId="0" xfId="0" applyFont="1" applyFill="1"/>
    <xf numFmtId="0" fontId="3" fillId="0" borderId="0" xfId="0" applyFont="1"/>
    <xf numFmtId="0" fontId="0" fillId="0" borderId="0" xfId="0" quotePrefix="1"/>
    <xf numFmtId="0" fontId="5" fillId="0" borderId="0" xfId="2" applyFill="1"/>
    <xf numFmtId="0" fontId="3" fillId="0" borderId="0" xfId="0" quotePrefix="1" applyFont="1"/>
    <xf numFmtId="0" fontId="9" fillId="0" borderId="0" xfId="0" applyFont="1"/>
    <xf numFmtId="0" fontId="3" fillId="0" borderId="0" xfId="0" applyFont="1" applyAlignment="1">
      <alignment horizontal="right"/>
    </xf>
    <xf numFmtId="0" fontId="3" fillId="3" borderId="3" xfId="0" applyFont="1" applyFill="1" applyBorder="1" applyAlignment="1">
      <alignment horizontal="center"/>
    </xf>
    <xf numFmtId="0" fontId="3" fillId="3" borderId="6" xfId="0" applyFont="1" applyFill="1" applyBorder="1" applyAlignment="1">
      <alignment horizontal="center" wrapText="1"/>
    </xf>
    <xf numFmtId="0" fontId="13" fillId="3" borderId="3" xfId="0" applyFont="1" applyFill="1" applyBorder="1" applyAlignment="1">
      <alignment horizontal="center" wrapText="1"/>
    </xf>
    <xf numFmtId="0" fontId="0" fillId="4" borderId="3" xfId="0" applyFill="1" applyBorder="1" applyAlignment="1">
      <alignment horizont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wrapText="1"/>
    </xf>
    <xf numFmtId="0" fontId="15"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44" fontId="0" fillId="4" borderId="1" xfId="0" applyNumberFormat="1" applyFill="1" applyBorder="1" applyAlignment="1" applyProtection="1">
      <alignment horizontal="center"/>
      <protection locked="0"/>
    </xf>
    <xf numFmtId="44" fontId="0" fillId="0" borderId="10" xfId="0" applyNumberFormat="1" applyBorder="1" applyProtection="1">
      <protection locked="0"/>
    </xf>
    <xf numFmtId="44" fontId="0" fillId="5" borderId="7" xfId="0" applyNumberFormat="1" applyFill="1" applyBorder="1"/>
    <xf numFmtId="44" fontId="0" fillId="0" borderId="13" xfId="0" applyNumberFormat="1" applyBorder="1" applyProtection="1">
      <protection locked="0"/>
    </xf>
    <xf numFmtId="0" fontId="0" fillId="0" borderId="13" xfId="0" applyBorder="1" applyAlignment="1" applyProtection="1">
      <alignment horizontal="center"/>
      <protection locked="0"/>
    </xf>
    <xf numFmtId="14" fontId="0" fillId="0" borderId="14" xfId="0" applyNumberFormat="1" applyBorder="1" applyProtection="1">
      <protection locked="0"/>
    </xf>
    <xf numFmtId="44" fontId="0" fillId="0" borderId="14" xfId="0" applyNumberFormat="1" applyBorder="1" applyProtection="1">
      <protection locked="0"/>
    </xf>
    <xf numFmtId="0" fontId="0" fillId="0" borderId="14" xfId="0" applyBorder="1" applyAlignment="1" applyProtection="1">
      <alignment horizontal="center"/>
      <protection locked="0"/>
    </xf>
    <xf numFmtId="44" fontId="0" fillId="5" borderId="17" xfId="0" applyNumberFormat="1" applyFill="1" applyBorder="1"/>
    <xf numFmtId="0" fontId="0" fillId="6" borderId="0" xfId="0" applyFill="1"/>
    <xf numFmtId="0" fontId="0" fillId="6" borderId="0" xfId="0" applyFill="1" applyAlignment="1">
      <alignment horizontal="right"/>
    </xf>
    <xf numFmtId="44" fontId="0" fillId="0" borderId="0" xfId="0" applyNumberFormat="1"/>
    <xf numFmtId="0" fontId="0" fillId="0" borderId="0" xfId="0" applyAlignment="1">
      <alignment horizontal="right"/>
    </xf>
    <xf numFmtId="44" fontId="3" fillId="0" borderId="0" xfId="0" applyNumberFormat="1" applyFont="1"/>
    <xf numFmtId="44" fontId="0" fillId="0" borderId="0" xfId="0" applyNumberFormat="1" applyProtection="1">
      <protection locked="0"/>
    </xf>
    <xf numFmtId="44" fontId="0" fillId="5" borderId="0" xfId="0" applyNumberFormat="1" applyFill="1"/>
    <xf numFmtId="0" fontId="0" fillId="0" borderId="20" xfId="0" applyBorder="1"/>
    <xf numFmtId="14" fontId="0" fillId="0" borderId="20" xfId="0" applyNumberFormat="1" applyBorder="1"/>
    <xf numFmtId="0" fontId="0" fillId="0" borderId="6" xfId="0" applyBorder="1"/>
    <xf numFmtId="2" fontId="0" fillId="0" borderId="0" xfId="0" applyNumberFormat="1"/>
    <xf numFmtId="0" fontId="6" fillId="0" borderId="0" xfId="0" applyFont="1" applyAlignment="1">
      <alignment horizontal="centerContinuous"/>
    </xf>
    <xf numFmtId="0" fontId="0" fillId="0" borderId="0" xfId="0" applyAlignment="1">
      <alignment horizontal="centerContinuous"/>
    </xf>
    <xf numFmtId="0" fontId="19" fillId="0" borderId="0" xfId="0" applyFont="1" applyAlignment="1">
      <alignment horizontal="right"/>
    </xf>
    <xf numFmtId="0" fontId="19" fillId="0" borderId="0" xfId="0" applyFont="1"/>
    <xf numFmtId="0" fontId="19" fillId="3" borderId="3" xfId="0" applyFont="1" applyFill="1" applyBorder="1" applyAlignment="1">
      <alignment horizontal="center"/>
    </xf>
    <xf numFmtId="0" fontId="19" fillId="3" borderId="6" xfId="0" applyFont="1" applyFill="1" applyBorder="1" applyAlignment="1">
      <alignment horizontal="center" wrapText="1"/>
    </xf>
    <xf numFmtId="0" fontId="21" fillId="3" borderId="3" xfId="0" applyFont="1" applyFill="1" applyBorder="1" applyAlignment="1">
      <alignment horizontal="center" wrapText="1"/>
    </xf>
    <xf numFmtId="0" fontId="19" fillId="3" borderId="3" xfId="0" applyFont="1" applyFill="1" applyBorder="1" applyAlignment="1">
      <alignment horizontal="center" wrapText="1"/>
    </xf>
    <xf numFmtId="0" fontId="22" fillId="3" borderId="3" xfId="0" applyFont="1" applyFill="1" applyBorder="1" applyAlignment="1">
      <alignment horizontal="center" wrapText="1"/>
    </xf>
    <xf numFmtId="0" fontId="0" fillId="0" borderId="10" xfId="0" applyBorder="1" applyAlignment="1" applyProtection="1">
      <alignment horizontal="center"/>
      <protection locked="0"/>
    </xf>
    <xf numFmtId="165" fontId="0" fillId="0" borderId="1" xfId="0" applyNumberFormat="1" applyBorder="1" applyAlignment="1" applyProtection="1">
      <alignment horizontal="center"/>
      <protection locked="0"/>
    </xf>
    <xf numFmtId="0" fontId="0" fillId="0" borderId="10" xfId="0" applyBorder="1" applyProtection="1">
      <protection locked="0"/>
    </xf>
    <xf numFmtId="14" fontId="0" fillId="0" borderId="13" xfId="0" applyNumberFormat="1" applyBorder="1" applyProtection="1">
      <protection locked="0"/>
    </xf>
    <xf numFmtId="0" fontId="0" fillId="0" borderId="13" xfId="0" applyBorder="1" applyProtection="1">
      <protection locked="0"/>
    </xf>
    <xf numFmtId="0" fontId="0" fillId="0" borderId="14" xfId="0" applyBorder="1" applyProtection="1">
      <protection locked="0"/>
    </xf>
    <xf numFmtId="44" fontId="0" fillId="0" borderId="17" xfId="0" applyNumberFormat="1" applyBorder="1" applyProtection="1">
      <protection locked="0"/>
    </xf>
    <xf numFmtId="0" fontId="0" fillId="0" borderId="17" xfId="0" applyBorder="1" applyAlignment="1" applyProtection="1">
      <alignment horizontal="center"/>
      <protection locked="0"/>
    </xf>
    <xf numFmtId="165" fontId="0" fillId="0" borderId="16" xfId="0" applyNumberFormat="1" applyBorder="1" applyAlignment="1" applyProtection="1">
      <alignment horizontal="center"/>
      <protection locked="0"/>
    </xf>
    <xf numFmtId="0" fontId="15" fillId="0" borderId="0" xfId="0" applyFont="1" applyAlignment="1">
      <alignment horizontal="right"/>
    </xf>
    <xf numFmtId="0" fontId="25" fillId="0" borderId="0" xfId="0" applyFont="1"/>
    <xf numFmtId="0" fontId="10" fillId="0" borderId="0" xfId="0" applyFont="1"/>
    <xf numFmtId="0" fontId="27" fillId="0" borderId="0" xfId="0" applyFont="1" applyAlignment="1">
      <alignment wrapText="1"/>
    </xf>
    <xf numFmtId="0" fontId="15" fillId="0" borderId="0" xfId="0" applyFont="1" applyAlignment="1">
      <alignment wrapText="1"/>
    </xf>
    <xf numFmtId="0" fontId="28" fillId="0" borderId="0" xfId="0" applyFont="1"/>
    <xf numFmtId="0" fontId="15" fillId="0" borderId="0" xfId="0" applyFont="1" applyAlignment="1">
      <alignment horizontal="left" wrapText="1"/>
    </xf>
    <xf numFmtId="0" fontId="19" fillId="0" borderId="0" xfId="0" applyFont="1" applyAlignment="1">
      <alignment horizontal="left" wrapText="1"/>
    </xf>
    <xf numFmtId="0" fontId="27" fillId="0" borderId="0" xfId="0" applyFont="1" applyAlignment="1">
      <alignment horizontal="left" vertical="center" wrapText="1"/>
    </xf>
    <xf numFmtId="0" fontId="28" fillId="0" borderId="0" xfId="0" applyFont="1" applyAlignment="1">
      <alignment wrapText="1"/>
    </xf>
    <xf numFmtId="0" fontId="32" fillId="0" borderId="0" xfId="0" applyFont="1"/>
    <xf numFmtId="0" fontId="26" fillId="0" borderId="0" xfId="0" applyFont="1"/>
    <xf numFmtId="0" fontId="33" fillId="0" borderId="0" xfId="0" applyFont="1"/>
    <xf numFmtId="0" fontId="18" fillId="0" borderId="0" xfId="0" applyFont="1" applyAlignment="1">
      <alignment horizontal="left"/>
    </xf>
    <xf numFmtId="0" fontId="18"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34" fillId="0" borderId="0" xfId="0" applyFont="1" applyAlignment="1">
      <alignment vertical="center"/>
    </xf>
    <xf numFmtId="0" fontId="0" fillId="0" borderId="0" xfId="0" applyAlignment="1">
      <alignment horizontal="center"/>
    </xf>
    <xf numFmtId="44" fontId="1" fillId="0" borderId="0" xfId="1" applyFont="1" applyAlignment="1" applyProtection="1">
      <alignment horizontal="center"/>
    </xf>
    <xf numFmtId="0" fontId="4" fillId="7" borderId="0" xfId="0" applyFont="1" applyFill="1"/>
    <xf numFmtId="0" fontId="2" fillId="7" borderId="4" xfId="0" applyFont="1" applyFill="1" applyBorder="1" applyAlignment="1">
      <alignment horizontal="center" wrapText="1"/>
    </xf>
    <xf numFmtId="0" fontId="2" fillId="7" borderId="3" xfId="1" applyNumberFormat="1" applyFont="1" applyFill="1" applyBorder="1" applyAlignment="1" applyProtection="1">
      <alignment horizontal="center" wrapText="1"/>
    </xf>
    <xf numFmtId="0" fontId="2" fillId="7" borderId="5" xfId="1" applyNumberFormat="1" applyFont="1" applyFill="1" applyBorder="1" applyAlignment="1" applyProtection="1">
      <alignment horizontal="center" wrapText="1"/>
    </xf>
    <xf numFmtId="0" fontId="0" fillId="8" borderId="21" xfId="0" applyFill="1" applyBorder="1" applyAlignment="1">
      <alignment wrapText="1"/>
    </xf>
    <xf numFmtId="0" fontId="0" fillId="8" borderId="18" xfId="0" applyFill="1" applyBorder="1" applyAlignment="1">
      <alignment horizontal="center"/>
    </xf>
    <xf numFmtId="44" fontId="1" fillId="8" borderId="22" xfId="1" applyFont="1" applyFill="1" applyBorder="1" applyAlignment="1" applyProtection="1">
      <alignment horizontal="center" vertical="center"/>
    </xf>
    <xf numFmtId="44" fontId="0" fillId="8" borderId="21" xfId="1" applyFont="1" applyFill="1" applyBorder="1" applyAlignment="1" applyProtection="1">
      <alignment horizontal="center" vertical="center"/>
    </xf>
    <xf numFmtId="0" fontId="0" fillId="8" borderId="22" xfId="0" applyFill="1" applyBorder="1" applyAlignment="1">
      <alignment wrapText="1"/>
    </xf>
    <xf numFmtId="0" fontId="0" fillId="8" borderId="13" xfId="0" applyFill="1" applyBorder="1" applyAlignment="1">
      <alignment wrapText="1"/>
    </xf>
    <xf numFmtId="0" fontId="0" fillId="8" borderId="11" xfId="0" applyFill="1" applyBorder="1" applyAlignment="1">
      <alignment horizontal="center"/>
    </xf>
    <xf numFmtId="44" fontId="1" fillId="8" borderId="13" xfId="1" applyFont="1" applyFill="1" applyBorder="1" applyAlignment="1" applyProtection="1">
      <alignment horizontal="center" vertical="center"/>
    </xf>
    <xf numFmtId="44" fontId="0" fillId="8" borderId="13" xfId="1" applyFont="1" applyFill="1" applyBorder="1" applyAlignment="1" applyProtection="1">
      <alignment horizontal="center" vertical="center"/>
    </xf>
    <xf numFmtId="0" fontId="0" fillId="8" borderId="14" xfId="0" applyFill="1" applyBorder="1" applyAlignment="1">
      <alignment wrapText="1"/>
    </xf>
    <xf numFmtId="0" fontId="0" fillId="8" borderId="19" xfId="0" applyFill="1" applyBorder="1" applyAlignment="1">
      <alignment horizontal="center"/>
    </xf>
    <xf numFmtId="44" fontId="1" fillId="8" borderId="14" xfId="1" applyFont="1" applyFill="1" applyBorder="1" applyAlignment="1" applyProtection="1">
      <alignment horizontal="center" vertical="center"/>
    </xf>
    <xf numFmtId="44" fontId="0" fillId="8" borderId="14" xfId="1" applyFont="1" applyFill="1" applyBorder="1" applyAlignment="1" applyProtection="1">
      <alignment horizontal="center" vertical="center"/>
    </xf>
    <xf numFmtId="0" fontId="0" fillId="9" borderId="21" xfId="0" applyFill="1" applyBorder="1" applyAlignment="1">
      <alignment wrapText="1"/>
    </xf>
    <xf numFmtId="0" fontId="0" fillId="9" borderId="8" xfId="0" applyFill="1" applyBorder="1" applyAlignment="1">
      <alignment wrapText="1"/>
    </xf>
    <xf numFmtId="0" fontId="1" fillId="9" borderId="10" xfId="1" applyNumberFormat="1" applyFont="1" applyFill="1" applyBorder="1" applyAlignment="1" applyProtection="1">
      <alignment horizontal="center"/>
    </xf>
    <xf numFmtId="44" fontId="0" fillId="9" borderId="10" xfId="1" applyFont="1" applyFill="1" applyBorder="1" applyAlignment="1" applyProtection="1">
      <alignment horizontal="center" vertical="center"/>
    </xf>
    <xf numFmtId="0" fontId="0" fillId="9" borderId="22" xfId="0" applyFill="1" applyBorder="1" applyAlignment="1">
      <alignment wrapText="1"/>
    </xf>
    <xf numFmtId="0" fontId="0" fillId="9" borderId="11" xfId="0" applyFill="1" applyBorder="1" applyAlignment="1">
      <alignment wrapText="1"/>
    </xf>
    <xf numFmtId="0" fontId="1" fillId="9" borderId="13" xfId="1" applyNumberFormat="1" applyFont="1" applyFill="1" applyBorder="1" applyAlignment="1" applyProtection="1">
      <alignment horizontal="center"/>
    </xf>
    <xf numFmtId="44" fontId="0" fillId="9" borderId="13" xfId="1" applyFont="1" applyFill="1" applyBorder="1" applyAlignment="1" applyProtection="1">
      <alignment horizontal="center" vertical="center"/>
    </xf>
    <xf numFmtId="0" fontId="0" fillId="9" borderId="14" xfId="0" applyFill="1" applyBorder="1" applyAlignment="1">
      <alignment wrapText="1"/>
    </xf>
    <xf numFmtId="0" fontId="0" fillId="9" borderId="0" xfId="0" applyFill="1" applyAlignment="1">
      <alignment wrapText="1"/>
    </xf>
    <xf numFmtId="0" fontId="1" fillId="9" borderId="14" xfId="1" applyNumberFormat="1" applyFont="1" applyFill="1" applyBorder="1" applyAlignment="1" applyProtection="1">
      <alignment horizontal="center"/>
    </xf>
    <xf numFmtId="44" fontId="0" fillId="9" borderId="14" xfId="1" applyFont="1" applyFill="1" applyBorder="1" applyAlignment="1" applyProtection="1">
      <alignment horizontal="center" vertical="center"/>
    </xf>
    <xf numFmtId="0" fontId="0" fillId="10" borderId="21" xfId="0" applyFill="1" applyBorder="1"/>
    <xf numFmtId="0" fontId="0" fillId="10" borderId="8" xfId="0" applyFill="1" applyBorder="1" applyAlignment="1">
      <alignment wrapText="1"/>
    </xf>
    <xf numFmtId="0" fontId="0" fillId="10" borderId="10" xfId="0" applyFill="1" applyBorder="1" applyAlignment="1">
      <alignment horizontal="center"/>
    </xf>
    <xf numFmtId="44" fontId="0" fillId="10" borderId="10" xfId="1" applyFont="1" applyFill="1" applyBorder="1" applyAlignment="1" applyProtection="1">
      <alignment horizontal="center" vertical="center"/>
    </xf>
    <xf numFmtId="0" fontId="0" fillId="10" borderId="22" xfId="0" applyFill="1" applyBorder="1"/>
    <xf numFmtId="0" fontId="0" fillId="10" borderId="11" xfId="0" applyFill="1" applyBorder="1" applyAlignment="1">
      <alignment wrapText="1"/>
    </xf>
    <xf numFmtId="0" fontId="0" fillId="10" borderId="13" xfId="0" applyFill="1" applyBorder="1" applyAlignment="1">
      <alignment horizontal="center"/>
    </xf>
    <xf numFmtId="44" fontId="0" fillId="10" borderId="13" xfId="1" applyFont="1" applyFill="1" applyBorder="1" applyAlignment="1" applyProtection="1">
      <alignment horizontal="center" vertical="center"/>
    </xf>
    <xf numFmtId="0" fontId="0" fillId="10" borderId="14" xfId="0" applyFill="1" applyBorder="1"/>
    <xf numFmtId="0" fontId="0" fillId="10" borderId="19" xfId="0" applyFill="1" applyBorder="1" applyAlignment="1">
      <alignment wrapText="1"/>
    </xf>
    <xf numFmtId="0" fontId="0" fillId="10" borderId="14" xfId="0" applyFill="1" applyBorder="1" applyAlignment="1">
      <alignment horizontal="center"/>
    </xf>
    <xf numFmtId="44" fontId="0" fillId="10" borderId="14" xfId="1" applyFont="1" applyFill="1" applyBorder="1" applyAlignment="1" applyProtection="1">
      <alignment horizontal="center" vertical="center"/>
    </xf>
    <xf numFmtId="0" fontId="35" fillId="0" borderId="0" xfId="0" applyFont="1" applyAlignment="1">
      <alignment horizontal="center"/>
    </xf>
    <xf numFmtId="44" fontId="35" fillId="0" borderId="0" xfId="1" applyFont="1" applyAlignment="1" applyProtection="1">
      <alignment horizontal="center" wrapText="1"/>
    </xf>
    <xf numFmtId="0" fontId="35" fillId="0" borderId="0" xfId="0" applyFont="1"/>
    <xf numFmtId="0" fontId="0" fillId="0" borderId="0" xfId="0" applyAlignment="1">
      <alignment wrapText="1"/>
    </xf>
    <xf numFmtId="44" fontId="1" fillId="0" borderId="0" xfId="1" applyFont="1" applyAlignment="1" applyProtection="1">
      <alignment horizontal="center" wrapText="1"/>
    </xf>
    <xf numFmtId="0" fontId="37" fillId="0" borderId="0" xfId="0" applyFont="1" applyAlignment="1">
      <alignment horizontal="centerContinuous" vertical="center"/>
    </xf>
    <xf numFmtId="0" fontId="16" fillId="0" borderId="0" xfId="2" applyFont="1"/>
    <xf numFmtId="0" fontId="16" fillId="0" borderId="0" xfId="0" applyFont="1"/>
    <xf numFmtId="0" fontId="5" fillId="0" borderId="0" xfId="2"/>
    <xf numFmtId="0" fontId="39" fillId="0" borderId="0" xfId="0" applyFont="1" applyAlignment="1">
      <alignment vertical="center"/>
    </xf>
    <xf numFmtId="0" fontId="16"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36" fillId="0" borderId="0" xfId="0" applyFont="1" applyAlignment="1">
      <alignment vertical="center"/>
    </xf>
    <xf numFmtId="0" fontId="16" fillId="0" borderId="0" xfId="2" applyFont="1" applyBorder="1" applyAlignment="1">
      <alignment vertical="center"/>
    </xf>
    <xf numFmtId="0" fontId="38" fillId="0" borderId="0" xfId="0" applyFont="1"/>
    <xf numFmtId="0" fontId="16" fillId="0" borderId="0" xfId="2" applyFont="1" applyAlignment="1">
      <alignment vertical="center"/>
    </xf>
    <xf numFmtId="0" fontId="3" fillId="2" borderId="23" xfId="0" applyFont="1" applyFill="1" applyBorder="1"/>
    <xf numFmtId="0" fontId="16" fillId="2" borderId="24"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3" fillId="2" borderId="26" xfId="0" applyFont="1" applyFill="1" applyBorder="1"/>
    <xf numFmtId="0" fontId="0" fillId="2" borderId="27" xfId="0" applyFill="1" applyBorder="1"/>
    <xf numFmtId="0" fontId="0" fillId="2" borderId="28" xfId="0" applyFill="1" applyBorder="1"/>
    <xf numFmtId="2" fontId="3" fillId="0" borderId="0" xfId="0" applyNumberFormat="1" applyFont="1"/>
    <xf numFmtId="0" fontId="0" fillId="0" borderId="11" xfId="0" applyBorder="1" applyAlignment="1" applyProtection="1">
      <alignment horizontal="left" wrapText="1"/>
      <protection locked="0"/>
    </xf>
    <xf numFmtId="0" fontId="0" fillId="0" borderId="12" xfId="0" applyBorder="1" applyAlignment="1" applyProtection="1">
      <alignment horizontal="left" wrapText="1"/>
      <protection locked="0"/>
    </xf>
    <xf numFmtId="0" fontId="9" fillId="0" borderId="0" xfId="0" applyFont="1" applyAlignment="1">
      <alignment horizontal="center"/>
    </xf>
    <xf numFmtId="0" fontId="10" fillId="0" borderId="0" xfId="0" applyFont="1" applyAlignment="1">
      <alignment horizontal="center"/>
    </xf>
    <xf numFmtId="0" fontId="0" fillId="0" borderId="1" xfId="0" applyBorder="1" applyAlignment="1" applyProtection="1">
      <alignment horizontal="left" wrapText="1"/>
      <protection locked="0"/>
    </xf>
    <xf numFmtId="16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3" fillId="0" borderId="0" xfId="0" applyFont="1" applyAlignment="1">
      <alignment horizontal="center"/>
    </xf>
    <xf numFmtId="0" fontId="11" fillId="3" borderId="4" xfId="0" applyFont="1" applyFill="1" applyBorder="1" applyAlignment="1">
      <alignment horizontal="center" wrapText="1"/>
    </xf>
    <xf numFmtId="0" fontId="12" fillId="3"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17" fillId="2" borderId="0" xfId="0" applyFont="1" applyFill="1" applyAlignment="1">
      <alignment horizontal="center"/>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4" fillId="2" borderId="23"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29"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8" fillId="0" borderId="0" xfId="0" applyFont="1" applyAlignment="1">
      <alignment horizontal="center"/>
    </xf>
    <xf numFmtId="0" fontId="6" fillId="0" borderId="0" xfId="0" applyFont="1" applyAlignment="1">
      <alignment horizontal="center"/>
    </xf>
    <xf numFmtId="164" fontId="0" fillId="0" borderId="2" xfId="0" applyNumberFormat="1" applyBorder="1" applyAlignment="1" applyProtection="1">
      <alignment horizontal="left"/>
      <protection locked="0"/>
    </xf>
    <xf numFmtId="0" fontId="20" fillId="3" borderId="4" xfId="0" applyFont="1" applyFill="1" applyBorder="1" applyAlignment="1">
      <alignment horizontal="center" wrapText="1"/>
    </xf>
    <xf numFmtId="0" fontId="15" fillId="3" borderId="5" xfId="0" applyFont="1" applyFill="1" applyBorder="1" applyAlignment="1">
      <alignment horizontal="center" wrapText="1"/>
    </xf>
    <xf numFmtId="0" fontId="24" fillId="2" borderId="0" xfId="0" applyFont="1" applyFill="1" applyAlignment="1">
      <alignment horizontal="center"/>
    </xf>
    <xf numFmtId="0" fontId="15" fillId="0" borderId="0" xfId="0" applyFont="1" applyAlignment="1">
      <alignment horizontal="left" wrapText="1"/>
    </xf>
    <xf numFmtId="0" fontId="26" fillId="0" borderId="0" xfId="0" applyFont="1" applyAlignment="1">
      <alignment wrapText="1"/>
    </xf>
    <xf numFmtId="0" fontId="26" fillId="0" borderId="0" xfId="0" applyFont="1" applyAlignment="1">
      <alignment horizontal="left" vertical="center" wrapText="1"/>
    </xf>
    <xf numFmtId="0" fontId="0" fillId="0" borderId="0" xfId="0" applyAlignment="1">
      <alignment horizontal="left" wrapText="1"/>
    </xf>
    <xf numFmtId="0" fontId="15" fillId="0" borderId="0" xfId="0" applyFont="1" applyAlignment="1">
      <alignment wrapText="1"/>
    </xf>
    <xf numFmtId="0" fontId="26" fillId="0" borderId="0" xfId="0" applyFont="1" applyAlignment="1">
      <alignment horizontal="left" wrapText="1"/>
    </xf>
    <xf numFmtId="0" fontId="26" fillId="0" borderId="0" xfId="2" applyFont="1" applyAlignment="1">
      <alignment horizontal="left" vertical="center" wrapText="1"/>
    </xf>
    <xf numFmtId="0" fontId="22" fillId="0" borderId="0" xfId="0" applyFont="1" applyAlignment="1">
      <alignment wrapText="1"/>
    </xf>
    <xf numFmtId="0" fontId="36"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xdr:rowOff>
    </xdr:from>
    <xdr:to>
      <xdr:col>2</xdr:col>
      <xdr:colOff>885825</xdr:colOff>
      <xdr:row>2</xdr:row>
      <xdr:rowOff>342901</xdr:rowOff>
    </xdr:to>
    <xdr:pic>
      <xdr:nvPicPr>
        <xdr:cNvPr id="2" name="Picture 1">
          <a:extLst>
            <a:ext uri="{FF2B5EF4-FFF2-40B4-BE49-F238E27FC236}">
              <a16:creationId xmlns:a16="http://schemas.microsoft.com/office/drawing/2014/main" id="{DB343698-805E-4CC4-90A7-D68DCFB9B7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
          <a:ext cx="2762250" cy="771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95250</xdr:rowOff>
    </xdr:from>
    <xdr:to>
      <xdr:col>2</xdr:col>
      <xdr:colOff>238126</xdr:colOff>
      <xdr:row>2</xdr:row>
      <xdr:rowOff>180975</xdr:rowOff>
    </xdr:to>
    <xdr:pic>
      <xdr:nvPicPr>
        <xdr:cNvPr id="2" name="Picture 1">
          <a:extLst>
            <a:ext uri="{FF2B5EF4-FFF2-40B4-BE49-F238E27FC236}">
              <a16:creationId xmlns:a16="http://schemas.microsoft.com/office/drawing/2014/main" id="{E0A5C354-E518-4CE4-BCB6-69BC84E254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95250"/>
          <a:ext cx="2133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104774</xdr:colOff>
      <xdr:row>37</xdr:row>
      <xdr:rowOff>38100</xdr:rowOff>
    </xdr:from>
    <xdr:to>
      <xdr:col>8</xdr:col>
      <xdr:colOff>971550</xdr:colOff>
      <xdr:row>56</xdr:row>
      <xdr:rowOff>47625</xdr:rowOff>
    </xdr:to>
    <xdr:pic>
      <xdr:nvPicPr>
        <xdr:cNvPr id="2" name="Picture 1">
          <a:extLst>
            <a:ext uri="{FF2B5EF4-FFF2-40B4-BE49-F238E27FC236}">
              <a16:creationId xmlns:a16="http://schemas.microsoft.com/office/drawing/2014/main" id="{15FC4E6A-7CCC-42BF-AB28-B86296226B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14773275"/>
          <a:ext cx="9553576" cy="461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finance-and-administration/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gsa.gov/travel-resource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elissa.popp@eastcentral.edu"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D4F9A-26E3-4188-ACA7-8591F9D86E88}">
  <dimension ref="A1:O30"/>
  <sheetViews>
    <sheetView workbookViewId="0">
      <selection activeCell="X20" sqref="X20"/>
    </sheetView>
  </sheetViews>
  <sheetFormatPr defaultRowHeight="14.4" x14ac:dyDescent="0.3"/>
  <cols>
    <col min="1" max="1" width="3.44140625" customWidth="1"/>
    <col min="2" max="2" width="2.88671875" customWidth="1"/>
    <col min="3" max="3" width="2.44140625" customWidth="1"/>
    <col min="4" max="4" width="3.5546875" customWidth="1"/>
  </cols>
  <sheetData>
    <row r="1" spans="1:15" s="2" customFormat="1" ht="21" x14ac:dyDescent="0.4">
      <c r="A1" s="1" t="s">
        <v>0</v>
      </c>
      <c r="B1" s="1"/>
      <c r="C1" s="1"/>
      <c r="D1" s="1"/>
      <c r="E1" s="1"/>
      <c r="F1" s="1"/>
      <c r="G1" s="1"/>
      <c r="H1" s="1"/>
      <c r="I1" s="1"/>
      <c r="J1" s="1"/>
    </row>
    <row r="2" spans="1:15" s="2" customFormat="1" ht="21" x14ac:dyDescent="0.4">
      <c r="A2" s="3" t="s">
        <v>1</v>
      </c>
      <c r="B2" s="1"/>
      <c r="C2" s="1"/>
      <c r="D2" s="1"/>
      <c r="E2" s="1"/>
      <c r="F2" s="1"/>
      <c r="G2" s="1"/>
      <c r="H2" s="1"/>
      <c r="I2" s="1"/>
      <c r="J2" s="1"/>
      <c r="K2" s="1"/>
    </row>
    <row r="3" spans="1:15" s="4" customFormat="1" x14ac:dyDescent="0.3">
      <c r="A3" s="4" t="s">
        <v>2</v>
      </c>
      <c r="B3" s="4" t="s">
        <v>3</v>
      </c>
    </row>
    <row r="4" spans="1:15" x14ac:dyDescent="0.3">
      <c r="B4" s="5" t="s">
        <v>4</v>
      </c>
      <c r="C4" t="s">
        <v>5</v>
      </c>
    </row>
    <row r="5" spans="1:15" x14ac:dyDescent="0.3">
      <c r="C5" t="s">
        <v>6</v>
      </c>
      <c r="D5" t="s">
        <v>7</v>
      </c>
    </row>
    <row r="6" spans="1:15" x14ac:dyDescent="0.3">
      <c r="D6" t="s">
        <v>8</v>
      </c>
      <c r="E6" t="s">
        <v>9</v>
      </c>
      <c r="O6" s="5"/>
    </row>
    <row r="7" spans="1:15" x14ac:dyDescent="0.3">
      <c r="E7" t="s">
        <v>10</v>
      </c>
      <c r="O7" s="5"/>
    </row>
    <row r="8" spans="1:15" x14ac:dyDescent="0.3">
      <c r="D8" t="s">
        <v>11</v>
      </c>
    </row>
    <row r="9" spans="1:15" x14ac:dyDescent="0.3">
      <c r="D9" t="s">
        <v>8</v>
      </c>
      <c r="E9" t="s">
        <v>12</v>
      </c>
    </row>
    <row r="10" spans="1:15" x14ac:dyDescent="0.3">
      <c r="D10" t="s">
        <v>8</v>
      </c>
      <c r="E10" t="s">
        <v>13</v>
      </c>
    </row>
    <row r="11" spans="1:15" x14ac:dyDescent="0.3">
      <c r="D11" t="s">
        <v>8</v>
      </c>
      <c r="E11" t="s">
        <v>14</v>
      </c>
    </row>
    <row r="12" spans="1:15" x14ac:dyDescent="0.3">
      <c r="C12" t="s">
        <v>15</v>
      </c>
      <c r="D12" t="s">
        <v>16</v>
      </c>
    </row>
    <row r="13" spans="1:15" x14ac:dyDescent="0.3">
      <c r="D13" t="s">
        <v>8</v>
      </c>
      <c r="E13" t="s">
        <v>17</v>
      </c>
    </row>
    <row r="14" spans="1:15" x14ac:dyDescent="0.3">
      <c r="D14" t="s">
        <v>8</v>
      </c>
      <c r="E14" t="s">
        <v>18</v>
      </c>
    </row>
    <row r="15" spans="1:15" x14ac:dyDescent="0.3">
      <c r="D15" t="s">
        <v>11</v>
      </c>
    </row>
    <row r="16" spans="1:15" x14ac:dyDescent="0.3">
      <c r="D16" t="s">
        <v>8</v>
      </c>
      <c r="E16" t="s">
        <v>19</v>
      </c>
    </row>
    <row r="17" spans="1:7" x14ac:dyDescent="0.3">
      <c r="E17" t="s">
        <v>20</v>
      </c>
    </row>
    <row r="18" spans="1:7" x14ac:dyDescent="0.3">
      <c r="E18" t="s">
        <v>21</v>
      </c>
    </row>
    <row r="19" spans="1:7" x14ac:dyDescent="0.3">
      <c r="E19" t="s">
        <v>22</v>
      </c>
    </row>
    <row r="20" spans="1:7" x14ac:dyDescent="0.3">
      <c r="A20" s="4" t="s">
        <v>23</v>
      </c>
      <c r="B20" s="4" t="s">
        <v>24</v>
      </c>
      <c r="C20" s="4"/>
      <c r="D20" s="4"/>
      <c r="E20" s="4"/>
      <c r="F20" s="4"/>
      <c r="G20" s="4"/>
    </row>
    <row r="21" spans="1:7" x14ac:dyDescent="0.3">
      <c r="B21" s="5" t="s">
        <v>4</v>
      </c>
      <c r="C21" t="s">
        <v>25</v>
      </c>
    </row>
    <row r="22" spans="1:7" x14ac:dyDescent="0.3">
      <c r="C22" s="6" t="s">
        <v>26</v>
      </c>
    </row>
    <row r="23" spans="1:7" s="4" customFormat="1" x14ac:dyDescent="0.3">
      <c r="B23" s="7" t="s">
        <v>27</v>
      </c>
      <c r="C23" t="s">
        <v>28</v>
      </c>
    </row>
    <row r="24" spans="1:7" x14ac:dyDescent="0.3">
      <c r="A24" s="4" t="s">
        <v>29</v>
      </c>
      <c r="B24" s="7" t="s">
        <v>30</v>
      </c>
      <c r="C24" s="4"/>
    </row>
    <row r="25" spans="1:7" x14ac:dyDescent="0.3">
      <c r="B25" s="5" t="s">
        <v>4</v>
      </c>
      <c r="C25" t="s">
        <v>31</v>
      </c>
    </row>
    <row r="26" spans="1:7" x14ac:dyDescent="0.3">
      <c r="C26" t="s">
        <v>32</v>
      </c>
    </row>
    <row r="27" spans="1:7" x14ac:dyDescent="0.3">
      <c r="B27" s="7" t="s">
        <v>27</v>
      </c>
      <c r="C27" t="s">
        <v>33</v>
      </c>
    </row>
    <row r="28" spans="1:7" x14ac:dyDescent="0.3">
      <c r="A28" t="s">
        <v>34</v>
      </c>
      <c r="B28" s="4" t="s">
        <v>35</v>
      </c>
      <c r="C28" s="8"/>
    </row>
    <row r="29" spans="1:7" x14ac:dyDescent="0.3">
      <c r="B29" t="s">
        <v>36</v>
      </c>
    </row>
    <row r="30" spans="1:7" x14ac:dyDescent="0.3">
      <c r="B30" s="5"/>
    </row>
  </sheetData>
  <hyperlinks>
    <hyperlink ref="C22" r:id="rId1" xr:uid="{DD8CEE72-794B-4AF0-AFF3-4F89802DB6F4}"/>
  </hyperlinks>
  <pageMargins left="0.7" right="0.7" top="0.75" bottom="0.75" header="0.3" footer="0.3"/>
  <ignoredErrors>
    <ignoredError sqref="B4:B29 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F9E7F-56FB-4478-A7F9-F3CCBC3F0FC6}">
  <sheetPr>
    <pageSetUpPr fitToPage="1"/>
  </sheetPr>
  <dimension ref="A1:P31"/>
  <sheetViews>
    <sheetView tabSelected="1" workbookViewId="0">
      <selection activeCell="J29" sqref="J29"/>
    </sheetView>
  </sheetViews>
  <sheetFormatPr defaultRowHeight="14.4" x14ac:dyDescent="0.3"/>
  <cols>
    <col min="1" max="1" width="13.33203125" customWidth="1"/>
    <col min="2" max="2" width="15.109375" customWidth="1"/>
    <col min="3" max="3" width="42.5546875" customWidth="1"/>
    <col min="4" max="4" width="15.109375" customWidth="1"/>
    <col min="5" max="5" width="14.5546875" bestFit="1" customWidth="1"/>
    <col min="6" max="6" width="15.109375" hidden="1" customWidth="1"/>
    <col min="7" max="7" width="46.33203125" customWidth="1"/>
    <col min="8" max="8" width="17.88671875" customWidth="1"/>
  </cols>
  <sheetData>
    <row r="1" spans="1:8" x14ac:dyDescent="0.3">
      <c r="C1" s="147" t="s">
        <v>37</v>
      </c>
      <c r="D1" s="147"/>
      <c r="E1" s="147"/>
      <c r="F1" s="147"/>
      <c r="G1" s="147"/>
    </row>
    <row r="2" spans="1:8" ht="18" x14ac:dyDescent="0.35">
      <c r="B2" s="4"/>
      <c r="C2" s="148" t="s">
        <v>38</v>
      </c>
      <c r="D2" s="148"/>
      <c r="E2" s="148"/>
      <c r="F2" s="148"/>
      <c r="G2" s="148"/>
      <c r="H2" s="4"/>
    </row>
    <row r="3" spans="1:8" ht="34.950000000000003" customHeight="1" x14ac:dyDescent="0.3"/>
    <row r="4" spans="1:8" x14ac:dyDescent="0.3">
      <c r="A4" s="9" t="s">
        <v>39</v>
      </c>
      <c r="B4" s="149"/>
      <c r="C4" s="149"/>
      <c r="D4" s="9" t="s">
        <v>40</v>
      </c>
      <c r="E4" s="150"/>
      <c r="F4" s="150"/>
      <c r="G4" s="150"/>
    </row>
    <row r="5" spans="1:8" x14ac:dyDescent="0.3">
      <c r="A5" s="9" t="s">
        <v>41</v>
      </c>
      <c r="B5" s="151"/>
      <c r="C5" s="151"/>
      <c r="D5" s="9" t="s">
        <v>42</v>
      </c>
      <c r="E5" s="152"/>
      <c r="F5" s="152"/>
      <c r="G5" s="152"/>
    </row>
    <row r="7" spans="1:8" x14ac:dyDescent="0.3">
      <c r="A7" s="153" t="s">
        <v>43</v>
      </c>
      <c r="B7" s="153"/>
      <c r="C7" s="149"/>
      <c r="D7" s="149"/>
      <c r="E7" s="149"/>
      <c r="F7" s="149"/>
      <c r="G7" s="149"/>
      <c r="H7" s="149"/>
    </row>
    <row r="9" spans="1:8" s="16" customFormat="1" ht="43.2" x14ac:dyDescent="0.3">
      <c r="A9" s="10" t="s">
        <v>44</v>
      </c>
      <c r="B9" s="154" t="s">
        <v>45</v>
      </c>
      <c r="C9" s="155"/>
      <c r="D9" s="11" t="s">
        <v>46</v>
      </c>
      <c r="E9" s="12" t="s">
        <v>47</v>
      </c>
      <c r="F9" s="13" t="s">
        <v>48</v>
      </c>
      <c r="G9" s="14" t="s">
        <v>49</v>
      </c>
      <c r="H9" s="15" t="s">
        <v>50</v>
      </c>
    </row>
    <row r="10" spans="1:8" ht="15" customHeight="1" x14ac:dyDescent="0.3">
      <c r="A10" s="17"/>
      <c r="B10" s="156"/>
      <c r="C10" s="157"/>
      <c r="D10" s="18"/>
      <c r="E10" s="19"/>
      <c r="F10" s="20">
        <f>E10*0.67</f>
        <v>0</v>
      </c>
      <c r="G10" s="21"/>
      <c r="H10" s="22">
        <f>D10+F10</f>
        <v>0</v>
      </c>
    </row>
    <row r="11" spans="1:8" ht="15" customHeight="1" x14ac:dyDescent="0.3">
      <c r="A11" s="17"/>
      <c r="B11" s="145"/>
      <c r="C11" s="146"/>
      <c r="D11" s="23"/>
      <c r="E11" s="24"/>
      <c r="F11" s="20">
        <f t="shared" ref="F11:F17" si="0">E11*0.67</f>
        <v>0</v>
      </c>
      <c r="G11" s="23"/>
      <c r="H11" s="22">
        <f t="shared" ref="H11:H17" si="1">D11+F11</f>
        <v>0</v>
      </c>
    </row>
    <row r="12" spans="1:8" ht="15" customHeight="1" x14ac:dyDescent="0.3">
      <c r="A12" s="17"/>
      <c r="B12" s="145"/>
      <c r="C12" s="146"/>
      <c r="D12" s="23"/>
      <c r="E12" s="24"/>
      <c r="F12" s="20">
        <f t="shared" si="0"/>
        <v>0</v>
      </c>
      <c r="G12" s="23"/>
      <c r="H12" s="22">
        <f t="shared" si="1"/>
        <v>0</v>
      </c>
    </row>
    <row r="13" spans="1:8" ht="15" customHeight="1" x14ac:dyDescent="0.3">
      <c r="A13" s="17"/>
      <c r="B13" s="145"/>
      <c r="C13" s="146"/>
      <c r="D13" s="23"/>
      <c r="E13" s="24"/>
      <c r="F13" s="20">
        <f t="shared" si="0"/>
        <v>0</v>
      </c>
      <c r="G13" s="23"/>
      <c r="H13" s="22">
        <f t="shared" si="1"/>
        <v>0</v>
      </c>
    </row>
    <row r="14" spans="1:8" ht="15" customHeight="1" x14ac:dyDescent="0.3">
      <c r="A14" s="17"/>
      <c r="B14" s="145"/>
      <c r="C14" s="146"/>
      <c r="D14" s="23"/>
      <c r="E14" s="24"/>
      <c r="F14" s="20">
        <f t="shared" si="0"/>
        <v>0</v>
      </c>
      <c r="G14" s="23"/>
      <c r="H14" s="22">
        <f t="shared" si="1"/>
        <v>0</v>
      </c>
    </row>
    <row r="15" spans="1:8" ht="15" customHeight="1" x14ac:dyDescent="0.3">
      <c r="A15" s="17"/>
      <c r="B15" s="145"/>
      <c r="C15" s="146"/>
      <c r="D15" s="23"/>
      <c r="E15" s="24"/>
      <c r="F15" s="20">
        <f t="shared" si="0"/>
        <v>0</v>
      </c>
      <c r="G15" s="23"/>
      <c r="H15" s="22">
        <f t="shared" si="1"/>
        <v>0</v>
      </c>
    </row>
    <row r="16" spans="1:8" ht="15" customHeight="1" x14ac:dyDescent="0.3">
      <c r="A16" s="17"/>
      <c r="B16" s="145"/>
      <c r="C16" s="146"/>
      <c r="D16" s="23"/>
      <c r="E16" s="24"/>
      <c r="F16" s="20">
        <f t="shared" si="0"/>
        <v>0</v>
      </c>
      <c r="G16" s="23"/>
      <c r="H16" s="22">
        <f t="shared" si="1"/>
        <v>0</v>
      </c>
    </row>
    <row r="17" spans="1:16" ht="15" customHeight="1" x14ac:dyDescent="0.3">
      <c r="A17" s="25"/>
      <c r="B17" s="159"/>
      <c r="C17" s="160"/>
      <c r="D17" s="26"/>
      <c r="E17" s="27"/>
      <c r="F17" s="20">
        <f t="shared" si="0"/>
        <v>0</v>
      </c>
      <c r="G17" s="26"/>
      <c r="H17" s="28">
        <f t="shared" si="1"/>
        <v>0</v>
      </c>
    </row>
    <row r="18" spans="1:16" ht="15" thickBot="1" x14ac:dyDescent="0.35"/>
    <row r="19" spans="1:16" x14ac:dyDescent="0.3">
      <c r="A19" s="161" t="s">
        <v>51</v>
      </c>
      <c r="B19" s="162"/>
      <c r="C19" s="162"/>
      <c r="D19" s="163"/>
      <c r="F19" s="29"/>
      <c r="G19" s="30" t="s">
        <v>52</v>
      </c>
      <c r="H19" s="31">
        <f>SUM(F10:F17)</f>
        <v>0</v>
      </c>
    </row>
    <row r="20" spans="1:16" x14ac:dyDescent="0.3">
      <c r="A20" s="164"/>
      <c r="B20" s="165"/>
      <c r="C20" s="165"/>
      <c r="D20" s="166"/>
      <c r="G20" s="32" t="s">
        <v>53</v>
      </c>
      <c r="H20" s="31">
        <f>SUM(D10:D17)</f>
        <v>0</v>
      </c>
    </row>
    <row r="21" spans="1:16" ht="19.2" customHeight="1" thickBot="1" x14ac:dyDescent="0.35">
      <c r="A21" s="167"/>
      <c r="B21" s="168"/>
      <c r="C21" s="168"/>
      <c r="D21" s="169"/>
      <c r="G21" s="9" t="s">
        <v>54</v>
      </c>
      <c r="H21" s="33">
        <f>SUM(H19:H20)</f>
        <v>0</v>
      </c>
      <c r="L21" s="4"/>
    </row>
    <row r="22" spans="1:16" x14ac:dyDescent="0.3">
      <c r="A22" s="138" t="s">
        <v>55</v>
      </c>
      <c r="B22" s="139"/>
      <c r="C22" s="139"/>
      <c r="D22" s="140"/>
      <c r="G22" s="32" t="s">
        <v>56</v>
      </c>
      <c r="H22" s="34"/>
    </row>
    <row r="23" spans="1:16" ht="15" thickBot="1" x14ac:dyDescent="0.35">
      <c r="A23" s="141" t="s">
        <v>57</v>
      </c>
      <c r="B23" s="142"/>
      <c r="C23" s="142"/>
      <c r="D23" s="143"/>
      <c r="G23" s="9" t="s">
        <v>58</v>
      </c>
      <c r="H23" s="35">
        <f>IF(((H21-H22)&gt;0),0,(H22-H21))</f>
        <v>0</v>
      </c>
      <c r="P23" s="5"/>
    </row>
    <row r="24" spans="1:16" x14ac:dyDescent="0.3">
      <c r="A24" s="4"/>
      <c r="G24" s="9" t="s">
        <v>59</v>
      </c>
      <c r="H24" s="35">
        <f>IF(H21-H22&gt;0, H21-H22, 0)</f>
        <v>0</v>
      </c>
    </row>
    <row r="26" spans="1:16" x14ac:dyDescent="0.3">
      <c r="A26" t="s">
        <v>60</v>
      </c>
      <c r="C26" s="36"/>
      <c r="D26" s="32" t="s">
        <v>40</v>
      </c>
      <c r="E26" s="37"/>
      <c r="G26" s="32" t="s">
        <v>61</v>
      </c>
      <c r="H26" s="35">
        <f>'2024 Non-Reimbursed Expenses'!I20</f>
        <v>0</v>
      </c>
    </row>
    <row r="27" spans="1:16" x14ac:dyDescent="0.3">
      <c r="A27" t="s">
        <v>62</v>
      </c>
      <c r="C27" s="38"/>
      <c r="D27" s="32" t="s">
        <v>40</v>
      </c>
      <c r="E27" s="36"/>
      <c r="G27" s="9" t="s">
        <v>63</v>
      </c>
      <c r="H27" s="39">
        <f>+H24+H26:H26</f>
        <v>0</v>
      </c>
    </row>
    <row r="28" spans="1:16" x14ac:dyDescent="0.3">
      <c r="A28" t="s">
        <v>64</v>
      </c>
      <c r="C28" s="38"/>
      <c r="D28" s="32" t="s">
        <v>40</v>
      </c>
      <c r="E28" s="36"/>
      <c r="G28" s="4" t="s">
        <v>65</v>
      </c>
      <c r="H28" s="39"/>
    </row>
    <row r="29" spans="1:16" x14ac:dyDescent="0.3">
      <c r="A29" t="s">
        <v>66</v>
      </c>
      <c r="C29" s="38"/>
      <c r="D29" s="32" t="s">
        <v>40</v>
      </c>
      <c r="E29" s="36"/>
      <c r="H29" s="144" t="s">
        <v>67</v>
      </c>
    </row>
    <row r="31" spans="1:16" x14ac:dyDescent="0.3">
      <c r="A31" s="158" t="s">
        <v>160</v>
      </c>
      <c r="B31" s="158"/>
      <c r="C31" s="158"/>
      <c r="D31" s="158"/>
      <c r="E31" s="158"/>
      <c r="F31" s="158"/>
      <c r="G31" s="158"/>
      <c r="H31" s="158"/>
    </row>
  </sheetData>
  <mergeCells count="19">
    <mergeCell ref="A31:H31"/>
    <mergeCell ref="B13:C13"/>
    <mergeCell ref="B14:C14"/>
    <mergeCell ref="B15:C15"/>
    <mergeCell ref="B16:C16"/>
    <mergeCell ref="B17:C17"/>
    <mergeCell ref="A19:D21"/>
    <mergeCell ref="B12:C12"/>
    <mergeCell ref="C1:G1"/>
    <mergeCell ref="C2:G2"/>
    <mergeCell ref="B4:C4"/>
    <mergeCell ref="E4:G4"/>
    <mergeCell ref="B5:C5"/>
    <mergeCell ref="E5:G5"/>
    <mergeCell ref="A7:B7"/>
    <mergeCell ref="C7:H7"/>
    <mergeCell ref="B9:C9"/>
    <mergeCell ref="B10:C10"/>
    <mergeCell ref="B11:C11"/>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550B8-8F20-4E97-95C2-AFAF764852FE}">
  <sheetPr>
    <pageSetUpPr fitToPage="1"/>
  </sheetPr>
  <dimension ref="A1:Q27"/>
  <sheetViews>
    <sheetView workbookViewId="0">
      <selection activeCell="B5" sqref="B5:C5"/>
    </sheetView>
  </sheetViews>
  <sheetFormatPr defaultRowHeight="14.4" x14ac:dyDescent="0.3"/>
  <cols>
    <col min="1" max="1" width="13.33203125" customWidth="1"/>
    <col min="2" max="2" width="15.109375" customWidth="1"/>
    <col min="3" max="3" width="28.6640625" customWidth="1"/>
    <col min="4" max="4" width="15.109375" customWidth="1"/>
    <col min="5" max="6" width="22.5546875" customWidth="1"/>
    <col min="7" max="7" width="15.6640625" customWidth="1"/>
    <col min="8" max="8" width="19.6640625" customWidth="1"/>
    <col min="9" max="9" width="17.88671875" customWidth="1"/>
  </cols>
  <sheetData>
    <row r="1" spans="1:9" x14ac:dyDescent="0.3">
      <c r="A1" s="147" t="s">
        <v>68</v>
      </c>
      <c r="B1" s="147"/>
      <c r="C1" s="147"/>
      <c r="D1" s="147"/>
      <c r="E1" s="147"/>
      <c r="F1" s="147"/>
      <c r="G1" s="147"/>
      <c r="H1" s="147"/>
      <c r="I1" s="147"/>
    </row>
    <row r="2" spans="1:9" ht="25.8" x14ac:dyDescent="0.5">
      <c r="A2" s="170" t="s">
        <v>38</v>
      </c>
      <c r="B2" s="170"/>
      <c r="C2" s="170"/>
      <c r="D2" s="170"/>
      <c r="E2" s="170"/>
      <c r="F2" s="170"/>
      <c r="G2" s="170"/>
      <c r="H2" s="170"/>
      <c r="I2" s="170"/>
    </row>
    <row r="3" spans="1:9" ht="21" x14ac:dyDescent="0.4">
      <c r="A3" s="171" t="s">
        <v>69</v>
      </c>
      <c r="B3" s="171"/>
      <c r="C3" s="171"/>
      <c r="D3" s="171"/>
      <c r="E3" s="171"/>
      <c r="F3" s="171"/>
      <c r="G3" s="171"/>
      <c r="H3" s="171"/>
      <c r="I3" s="171"/>
    </row>
    <row r="4" spans="1:9" ht="21" x14ac:dyDescent="0.4">
      <c r="D4" s="40"/>
      <c r="E4" s="41"/>
      <c r="F4" s="41"/>
      <c r="G4" s="41"/>
      <c r="H4" s="41"/>
    </row>
    <row r="5" spans="1:9" ht="15.6" x14ac:dyDescent="0.3">
      <c r="A5" s="42" t="s">
        <v>39</v>
      </c>
      <c r="B5" s="149">
        <f>'2024 Reimbursed Expenses'!B4</f>
        <v>0</v>
      </c>
      <c r="C5" s="149"/>
      <c r="D5" s="42" t="s">
        <v>40</v>
      </c>
      <c r="E5" s="150">
        <f>'2024 Reimbursed Expenses'!E4</f>
        <v>0</v>
      </c>
      <c r="F5" s="150"/>
      <c r="G5" s="150"/>
      <c r="H5" s="150"/>
    </row>
    <row r="6" spans="1:9" ht="15.6" x14ac:dyDescent="0.3">
      <c r="A6" s="42" t="s">
        <v>41</v>
      </c>
      <c r="B6" s="151">
        <f>'2024 Reimbursed Expenses'!B5</f>
        <v>0</v>
      </c>
      <c r="C6" s="151"/>
      <c r="D6" s="42" t="s">
        <v>42</v>
      </c>
      <c r="E6" s="172">
        <f>'2024 Reimbursed Expenses'!E5</f>
        <v>0</v>
      </c>
      <c r="F6" s="152"/>
      <c r="G6" s="152"/>
      <c r="H6" s="152"/>
    </row>
    <row r="8" spans="1:9" ht="15.6" x14ac:dyDescent="0.3">
      <c r="A8" s="43" t="s">
        <v>43</v>
      </c>
      <c r="B8" s="4"/>
      <c r="C8" s="149"/>
      <c r="D8" s="149"/>
      <c r="E8" s="149"/>
      <c r="F8" s="149"/>
      <c r="G8" s="149"/>
      <c r="H8" s="149"/>
      <c r="I8" s="149"/>
    </row>
    <row r="10" spans="1:9" s="16" customFormat="1" ht="62.4" x14ac:dyDescent="0.3">
      <c r="A10" s="44" t="s">
        <v>44</v>
      </c>
      <c r="B10" s="173" t="s">
        <v>70</v>
      </c>
      <c r="C10" s="174"/>
      <c r="D10" s="45" t="s">
        <v>71</v>
      </c>
      <c r="E10" s="46" t="s">
        <v>72</v>
      </c>
      <c r="F10" s="46" t="s">
        <v>73</v>
      </c>
      <c r="G10" s="47" t="s">
        <v>74</v>
      </c>
      <c r="H10" s="48" t="s">
        <v>75</v>
      </c>
      <c r="I10" s="47" t="s">
        <v>76</v>
      </c>
    </row>
    <row r="11" spans="1:9" ht="15" customHeight="1" x14ac:dyDescent="0.3">
      <c r="A11" s="17"/>
      <c r="B11" s="156"/>
      <c r="C11" s="157"/>
      <c r="D11" s="18"/>
      <c r="E11" s="19" t="s">
        <v>77</v>
      </c>
      <c r="F11" s="49"/>
      <c r="G11" s="50"/>
      <c r="H11" s="51"/>
      <c r="I11" s="22">
        <f>+D11</f>
        <v>0</v>
      </c>
    </row>
    <row r="12" spans="1:9" ht="15" customHeight="1" x14ac:dyDescent="0.3">
      <c r="A12" s="52"/>
      <c r="B12" s="145"/>
      <c r="C12" s="146"/>
      <c r="D12" s="18"/>
      <c r="E12" s="24"/>
      <c r="F12" s="19"/>
      <c r="G12" s="50"/>
      <c r="H12" s="53"/>
      <c r="I12" s="22">
        <f t="shared" ref="I12:I18" si="0">+D12</f>
        <v>0</v>
      </c>
    </row>
    <row r="13" spans="1:9" ht="15" customHeight="1" x14ac:dyDescent="0.3">
      <c r="A13" s="52"/>
      <c r="B13" s="145"/>
      <c r="C13" s="146"/>
      <c r="D13" s="18"/>
      <c r="E13" s="24"/>
      <c r="F13" s="19"/>
      <c r="G13" s="50"/>
      <c r="H13" s="53"/>
      <c r="I13" s="22">
        <f t="shared" si="0"/>
        <v>0</v>
      </c>
    </row>
    <row r="14" spans="1:9" ht="15" customHeight="1" x14ac:dyDescent="0.3">
      <c r="A14" s="53"/>
      <c r="B14" s="145"/>
      <c r="C14" s="146"/>
      <c r="D14" s="18"/>
      <c r="E14" s="24"/>
      <c r="F14" s="19"/>
      <c r="G14" s="50"/>
      <c r="H14" s="53"/>
      <c r="I14" s="22">
        <f t="shared" si="0"/>
        <v>0</v>
      </c>
    </row>
    <row r="15" spans="1:9" ht="15" customHeight="1" x14ac:dyDescent="0.3">
      <c r="A15" s="53"/>
      <c r="B15" s="145"/>
      <c r="C15" s="146"/>
      <c r="D15" s="18"/>
      <c r="E15" s="24"/>
      <c r="F15" s="19"/>
      <c r="G15" s="50"/>
      <c r="H15" s="53"/>
      <c r="I15" s="22">
        <f t="shared" si="0"/>
        <v>0</v>
      </c>
    </row>
    <row r="16" spans="1:9" ht="15" customHeight="1" x14ac:dyDescent="0.3">
      <c r="A16" s="53"/>
      <c r="B16" s="145"/>
      <c r="C16" s="146"/>
      <c r="D16" s="18"/>
      <c r="E16" s="24"/>
      <c r="F16" s="19"/>
      <c r="G16" s="50"/>
      <c r="H16" s="53"/>
      <c r="I16" s="22">
        <f t="shared" si="0"/>
        <v>0</v>
      </c>
    </row>
    <row r="17" spans="1:17" ht="15" customHeight="1" x14ac:dyDescent="0.3">
      <c r="A17" s="53"/>
      <c r="B17" s="145"/>
      <c r="C17" s="146"/>
      <c r="D17" s="18"/>
      <c r="E17" s="24"/>
      <c r="F17" s="19"/>
      <c r="G17" s="50"/>
      <c r="H17" s="53"/>
      <c r="I17" s="22">
        <f t="shared" si="0"/>
        <v>0</v>
      </c>
    </row>
    <row r="18" spans="1:17" ht="15" customHeight="1" x14ac:dyDescent="0.3">
      <c r="A18" s="54"/>
      <c r="B18" s="159"/>
      <c r="C18" s="160"/>
      <c r="D18" s="55"/>
      <c r="E18" s="27"/>
      <c r="F18" s="56"/>
      <c r="G18" s="57"/>
      <c r="H18" s="54"/>
      <c r="I18" s="22">
        <f t="shared" si="0"/>
        <v>0</v>
      </c>
    </row>
    <row r="19" spans="1:17" x14ac:dyDescent="0.3">
      <c r="A19" s="4"/>
      <c r="B19" s="4"/>
      <c r="C19" s="4"/>
      <c r="D19" s="4"/>
    </row>
    <row r="20" spans="1:17" ht="15.6" x14ac:dyDescent="0.3">
      <c r="H20" s="42" t="s">
        <v>78</v>
      </c>
      <c r="I20" s="35">
        <f>SUM(I11:I18)</f>
        <v>0</v>
      </c>
      <c r="Q20" s="5"/>
    </row>
    <row r="22" spans="1:17" ht="15.6" x14ac:dyDescent="0.3">
      <c r="A22" s="16" t="s">
        <v>60</v>
      </c>
      <c r="C22" s="36"/>
      <c r="D22" s="58" t="s">
        <v>40</v>
      </c>
      <c r="E22" s="37"/>
    </row>
    <row r="23" spans="1:17" ht="15.6" x14ac:dyDescent="0.3">
      <c r="A23" s="16" t="s">
        <v>62</v>
      </c>
      <c r="C23" s="38"/>
      <c r="D23" s="58" t="s">
        <v>40</v>
      </c>
      <c r="E23" s="36"/>
    </row>
    <row r="24" spans="1:17" ht="15.6" x14ac:dyDescent="0.3">
      <c r="A24" s="16" t="s">
        <v>64</v>
      </c>
      <c r="C24" s="38"/>
      <c r="D24" s="58" t="s">
        <v>40</v>
      </c>
      <c r="E24" s="36"/>
    </row>
    <row r="25" spans="1:17" ht="15.6" x14ac:dyDescent="0.3">
      <c r="A25" s="16" t="s">
        <v>66</v>
      </c>
      <c r="C25" s="38"/>
      <c r="D25" s="58" t="s">
        <v>40</v>
      </c>
      <c r="E25" s="36"/>
    </row>
    <row r="27" spans="1:17" ht="21" x14ac:dyDescent="0.4">
      <c r="A27" s="175" t="s">
        <v>160</v>
      </c>
      <c r="B27" s="175"/>
      <c r="C27" s="175"/>
      <c r="D27" s="175"/>
      <c r="E27" s="175"/>
      <c r="F27" s="175"/>
      <c r="G27" s="175"/>
      <c r="H27" s="175"/>
      <c r="I27" s="175"/>
    </row>
  </sheetData>
  <mergeCells count="18">
    <mergeCell ref="B15:C15"/>
    <mergeCell ref="B16:C16"/>
    <mergeCell ref="B17:C17"/>
    <mergeCell ref="B18:C18"/>
    <mergeCell ref="A27:I27"/>
    <mergeCell ref="B14:C14"/>
    <mergeCell ref="A1:I1"/>
    <mergeCell ref="A2:I2"/>
    <mergeCell ref="A3:I3"/>
    <mergeCell ref="B5:C5"/>
    <mergeCell ref="E5:H5"/>
    <mergeCell ref="B6:C6"/>
    <mergeCell ref="E6:H6"/>
    <mergeCell ref="C8:I8"/>
    <mergeCell ref="B10:C10"/>
    <mergeCell ref="B11:C11"/>
    <mergeCell ref="B12:C12"/>
    <mergeCell ref="B13:C13"/>
  </mergeCells>
  <pageMargins left="0.7" right="0.7" top="0.75" bottom="0.75" header="0.3" footer="0.3"/>
  <pageSetup scale="71" orientation="landscape" r:id="rId1"/>
  <ignoredErrors>
    <ignoredError sqref="E5:E6 B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A8BF-0FAC-4B38-A6F7-739AEC4D0F9E}">
  <dimension ref="A1:N100"/>
  <sheetViews>
    <sheetView topLeftCell="A69" workbookViewId="0">
      <selection activeCell="A21" sqref="A21:N21"/>
    </sheetView>
  </sheetViews>
  <sheetFormatPr defaultColWidth="8.88671875" defaultRowHeight="14.4" x14ac:dyDescent="0.3"/>
  <cols>
    <col min="1" max="1" width="15.6640625" customWidth="1"/>
    <col min="2" max="2" width="20.6640625" customWidth="1"/>
    <col min="3" max="3" width="14.6640625" customWidth="1"/>
    <col min="4" max="4" width="18.5546875" customWidth="1"/>
    <col min="5" max="5" width="16.33203125" customWidth="1"/>
    <col min="6" max="7" width="16" customWidth="1"/>
    <col min="8" max="8" width="12.33203125" customWidth="1"/>
    <col min="9" max="9" width="14.88671875" customWidth="1"/>
  </cols>
  <sheetData>
    <row r="1" spans="1:14" s="2" customFormat="1" ht="22.95" customHeight="1" x14ac:dyDescent="0.4">
      <c r="A1" s="59" t="s">
        <v>79</v>
      </c>
      <c r="B1" s="16"/>
      <c r="C1" s="16"/>
      <c r="D1" s="16"/>
      <c r="E1" s="16"/>
      <c r="F1" s="16"/>
      <c r="G1" s="16"/>
      <c r="H1" s="16"/>
      <c r="I1" s="16"/>
      <c r="J1" s="16"/>
      <c r="K1" s="16"/>
      <c r="L1" s="16"/>
      <c r="M1" s="16"/>
      <c r="N1" s="16"/>
    </row>
    <row r="2" spans="1:14" s="2" customFormat="1" ht="22.95" customHeight="1" x14ac:dyDescent="0.4">
      <c r="A2" s="60" t="s">
        <v>55</v>
      </c>
      <c r="B2" s="16"/>
      <c r="C2" s="16"/>
      <c r="D2" s="16"/>
      <c r="E2" s="16"/>
      <c r="F2" s="16"/>
      <c r="G2" s="16"/>
      <c r="H2" s="16"/>
      <c r="I2" s="16"/>
      <c r="J2" s="16"/>
      <c r="K2" s="16"/>
      <c r="L2" s="16"/>
      <c r="M2" s="16"/>
      <c r="N2" s="16"/>
    </row>
    <row r="3" spans="1:14" s="16" customFormat="1" ht="36" customHeight="1" x14ac:dyDescent="0.3">
      <c r="A3" s="177" t="s">
        <v>80</v>
      </c>
      <c r="B3" s="177"/>
      <c r="C3" s="177"/>
      <c r="D3" s="177"/>
      <c r="E3" s="177"/>
      <c r="F3" s="177"/>
      <c r="G3" s="177"/>
      <c r="H3" s="177"/>
      <c r="I3" s="177"/>
      <c r="J3" s="177"/>
      <c r="K3" s="177"/>
      <c r="L3" s="177"/>
      <c r="M3" s="177"/>
      <c r="N3" s="177"/>
    </row>
    <row r="4" spans="1:14" s="16" customFormat="1" ht="18" customHeight="1" x14ac:dyDescent="0.3">
      <c r="A4" s="61"/>
      <c r="B4" s="62"/>
      <c r="C4" s="62"/>
      <c r="D4" s="62"/>
      <c r="E4" s="62"/>
      <c r="F4" s="62"/>
      <c r="G4" s="62"/>
      <c r="H4" s="62"/>
      <c r="I4" s="62"/>
      <c r="J4" s="62"/>
      <c r="K4" s="62"/>
      <c r="L4" s="62"/>
      <c r="M4" s="62"/>
      <c r="N4" s="62"/>
    </row>
    <row r="5" spans="1:14" s="16" customFormat="1" ht="15.6" x14ac:dyDescent="0.3">
      <c r="A5" s="63" t="s">
        <v>81</v>
      </c>
      <c r="B5" s="43"/>
      <c r="C5" s="43"/>
      <c r="D5" s="43"/>
      <c r="E5" s="43"/>
      <c r="F5" s="43"/>
      <c r="G5" s="43"/>
      <c r="H5" s="43"/>
    </row>
    <row r="6" spans="1:14" s="16" customFormat="1" ht="17.25" customHeight="1" x14ac:dyDescent="0.3"/>
    <row r="7" spans="1:14" s="16" customFormat="1" ht="149.25" customHeight="1" x14ac:dyDescent="0.3">
      <c r="A7" s="176" t="s">
        <v>82</v>
      </c>
      <c r="B7" s="176"/>
      <c r="C7" s="176"/>
      <c r="D7" s="176"/>
      <c r="E7" s="176"/>
      <c r="F7" s="176"/>
      <c r="G7" s="176"/>
      <c r="H7" s="176"/>
      <c r="I7" s="176"/>
      <c r="J7" s="176"/>
      <c r="K7" s="176"/>
      <c r="L7" s="176"/>
      <c r="M7" s="176"/>
      <c r="N7" s="176"/>
    </row>
    <row r="8" spans="1:14" s="16" customFormat="1" ht="38.25" customHeight="1" x14ac:dyDescent="0.3">
      <c r="A8" s="178" t="s">
        <v>83</v>
      </c>
      <c r="B8" s="177"/>
      <c r="C8" s="177"/>
      <c r="D8" s="177"/>
      <c r="E8" s="177"/>
      <c r="F8" s="177"/>
      <c r="G8" s="177"/>
      <c r="H8" s="177"/>
      <c r="I8" s="177"/>
      <c r="J8" s="177"/>
      <c r="K8" s="177"/>
      <c r="L8" s="177"/>
      <c r="M8" s="177"/>
      <c r="N8" s="177"/>
    </row>
    <row r="9" spans="1:14" s="16" customFormat="1" ht="15.6" x14ac:dyDescent="0.3">
      <c r="A9" s="176"/>
      <c r="B9" s="176"/>
      <c r="C9" s="176"/>
      <c r="D9" s="176"/>
      <c r="E9" s="176"/>
      <c r="F9" s="176"/>
      <c r="G9" s="176"/>
      <c r="H9" s="176"/>
      <c r="I9" s="176"/>
      <c r="J9" s="176"/>
      <c r="K9" s="176"/>
      <c r="L9" s="176"/>
      <c r="M9" s="176"/>
      <c r="N9" s="176"/>
    </row>
    <row r="10" spans="1:14" s="16" customFormat="1" ht="36" customHeight="1" x14ac:dyDescent="0.3">
      <c r="A10" s="176" t="s">
        <v>84</v>
      </c>
      <c r="B10" s="176"/>
      <c r="C10" s="176"/>
      <c r="D10" s="176"/>
      <c r="E10" s="176"/>
      <c r="F10" s="176"/>
      <c r="G10" s="176"/>
      <c r="H10" s="176"/>
      <c r="I10" s="176"/>
      <c r="J10" s="176"/>
      <c r="K10" s="176"/>
      <c r="L10" s="176"/>
      <c r="M10" s="176"/>
      <c r="N10" s="176"/>
    </row>
    <row r="11" spans="1:14" s="16" customFormat="1" ht="15.6" x14ac:dyDescent="0.3">
      <c r="A11" s="64"/>
      <c r="B11" s="64"/>
      <c r="C11" s="64"/>
      <c r="D11" s="64"/>
      <c r="E11" s="64"/>
      <c r="F11" s="64"/>
      <c r="G11" s="64"/>
      <c r="H11" s="64"/>
      <c r="I11" s="64"/>
    </row>
    <row r="12" spans="1:14" s="16" customFormat="1" ht="100.5" customHeight="1" x14ac:dyDescent="0.3">
      <c r="A12" s="176" t="s">
        <v>85</v>
      </c>
      <c r="B12" s="176"/>
      <c r="C12" s="176"/>
      <c r="D12" s="176"/>
      <c r="E12" s="176"/>
      <c r="F12" s="176"/>
      <c r="G12" s="176"/>
      <c r="H12" s="176"/>
      <c r="I12" s="176"/>
      <c r="J12" s="176"/>
      <c r="K12" s="176"/>
      <c r="L12" s="176"/>
      <c r="M12" s="176"/>
      <c r="N12" s="176"/>
    </row>
    <row r="13" spans="1:14" s="16" customFormat="1" ht="15.6" x14ac:dyDescent="0.3">
      <c r="A13" s="64"/>
      <c r="B13" s="64"/>
      <c r="C13" s="64"/>
      <c r="D13" s="64"/>
      <c r="E13" s="64"/>
      <c r="F13" s="64"/>
      <c r="G13" s="64"/>
      <c r="H13" s="64"/>
      <c r="I13" s="64"/>
      <c r="J13" s="64"/>
      <c r="K13" s="64"/>
      <c r="L13" s="64"/>
      <c r="M13" s="64"/>
      <c r="N13" s="64"/>
    </row>
    <row r="14" spans="1:14" s="16" customFormat="1" ht="65.25" customHeight="1" x14ac:dyDescent="0.3">
      <c r="A14" s="176" t="s">
        <v>86</v>
      </c>
      <c r="B14" s="180"/>
      <c r="C14" s="180"/>
      <c r="D14" s="180"/>
      <c r="E14" s="180"/>
      <c r="F14" s="180"/>
      <c r="G14" s="180"/>
      <c r="H14" s="180"/>
      <c r="I14" s="180"/>
      <c r="J14" s="180"/>
      <c r="K14" s="180"/>
      <c r="L14" s="180"/>
      <c r="M14" s="180"/>
      <c r="N14" s="180"/>
    </row>
    <row r="15" spans="1:14" s="16" customFormat="1" ht="15.6" x14ac:dyDescent="0.3">
      <c r="A15" s="64"/>
      <c r="B15" s="64"/>
      <c r="C15" s="64"/>
      <c r="D15" s="64"/>
      <c r="E15" s="64"/>
      <c r="F15" s="64"/>
      <c r="G15" s="64"/>
      <c r="H15" s="64"/>
      <c r="I15" s="64"/>
    </row>
    <row r="16" spans="1:14" s="16" customFormat="1" ht="19.5" customHeight="1" x14ac:dyDescent="0.3">
      <c r="A16" s="65" t="s">
        <v>87</v>
      </c>
      <c r="B16" s="64"/>
      <c r="C16" s="64"/>
      <c r="D16" s="64"/>
      <c r="E16" s="64"/>
      <c r="F16" s="64"/>
      <c r="G16" s="64"/>
      <c r="H16" s="64"/>
      <c r="I16" s="64"/>
    </row>
    <row r="17" spans="1:14" s="16" customFormat="1" ht="20.25" customHeight="1" x14ac:dyDescent="0.3">
      <c r="A17" s="181" t="s">
        <v>88</v>
      </c>
      <c r="B17" s="181"/>
      <c r="C17" s="181"/>
      <c r="D17" s="181"/>
      <c r="E17" s="181"/>
      <c r="F17" s="181"/>
      <c r="G17" s="181"/>
      <c r="H17" s="181"/>
      <c r="I17" s="181"/>
      <c r="J17" s="181"/>
      <c r="K17" s="181"/>
      <c r="L17" s="181"/>
      <c r="M17" s="181"/>
      <c r="N17" s="181"/>
    </row>
    <row r="18" spans="1:14" s="16" customFormat="1" ht="20.25" customHeight="1" x14ac:dyDescent="0.3">
      <c r="A18" s="64"/>
      <c r="B18" s="64"/>
      <c r="C18" s="64"/>
      <c r="D18" s="64"/>
      <c r="E18" s="64"/>
      <c r="F18" s="64"/>
      <c r="G18" s="64"/>
      <c r="H18" s="64"/>
      <c r="I18" s="64"/>
      <c r="J18" s="64"/>
      <c r="K18" s="64"/>
      <c r="L18" s="64"/>
      <c r="M18" s="64"/>
      <c r="N18" s="64"/>
    </row>
    <row r="19" spans="1:14" s="16" customFormat="1" ht="72" customHeight="1" x14ac:dyDescent="0.3">
      <c r="A19" s="176" t="s">
        <v>89</v>
      </c>
      <c r="B19" s="176"/>
      <c r="C19" s="176"/>
      <c r="D19" s="176"/>
      <c r="E19" s="176"/>
      <c r="F19" s="176"/>
      <c r="G19" s="176"/>
      <c r="H19" s="176"/>
      <c r="I19" s="176"/>
      <c r="J19" s="176"/>
      <c r="K19" s="176"/>
      <c r="L19" s="176"/>
      <c r="M19" s="176"/>
      <c r="N19" s="176"/>
    </row>
    <row r="20" spans="1:14" s="16" customFormat="1" ht="20.25" customHeight="1" x14ac:dyDescent="0.3">
      <c r="A20" s="65"/>
      <c r="B20" s="64"/>
      <c r="C20" s="64"/>
      <c r="D20" s="64"/>
      <c r="E20" s="64"/>
      <c r="F20" s="64"/>
      <c r="G20" s="64"/>
      <c r="H20" s="64"/>
      <c r="I20" s="64"/>
      <c r="J20" s="64"/>
      <c r="K20" s="64"/>
      <c r="L20" s="64"/>
      <c r="M20" s="64"/>
      <c r="N20" s="64"/>
    </row>
    <row r="21" spans="1:14" s="16" customFormat="1" ht="60.75" customHeight="1" x14ac:dyDescent="0.3">
      <c r="A21" s="182" t="s">
        <v>90</v>
      </c>
      <c r="B21" s="181"/>
      <c r="C21" s="181"/>
      <c r="D21" s="181"/>
      <c r="E21" s="181"/>
      <c r="F21" s="181"/>
      <c r="G21" s="181"/>
      <c r="H21" s="181"/>
      <c r="I21" s="181"/>
      <c r="J21" s="181"/>
      <c r="K21" s="181"/>
      <c r="L21" s="181"/>
      <c r="M21" s="181"/>
      <c r="N21" s="181"/>
    </row>
    <row r="22" spans="1:14" s="16" customFormat="1" ht="15.6" x14ac:dyDescent="0.3">
      <c r="A22" s="178" t="s">
        <v>91</v>
      </c>
      <c r="B22" s="181"/>
      <c r="C22" s="181"/>
      <c r="D22" s="181"/>
      <c r="E22" s="181"/>
      <c r="F22" s="181"/>
      <c r="G22" s="181"/>
      <c r="H22" s="181"/>
      <c r="I22" s="181"/>
      <c r="J22" s="181"/>
      <c r="K22" s="181"/>
      <c r="L22" s="181"/>
      <c r="M22" s="181"/>
      <c r="N22" s="181"/>
    </row>
    <row r="23" spans="1:14" s="16" customFormat="1" ht="16.5" customHeight="1" x14ac:dyDescent="0.3">
      <c r="A23" s="66"/>
      <c r="B23" s="64"/>
      <c r="C23" s="64"/>
      <c r="D23" s="64"/>
      <c r="E23" s="64"/>
      <c r="F23" s="64"/>
      <c r="G23" s="64"/>
      <c r="H23" s="64"/>
      <c r="I23" s="64"/>
      <c r="J23" s="64"/>
      <c r="K23" s="64"/>
      <c r="L23" s="64"/>
      <c r="M23" s="64"/>
      <c r="N23" s="64"/>
    </row>
    <row r="24" spans="1:14" s="16" customFormat="1" ht="36" customHeight="1" x14ac:dyDescent="0.3">
      <c r="A24" s="183" t="s">
        <v>92</v>
      </c>
      <c r="B24" s="177"/>
      <c r="C24" s="177"/>
      <c r="D24" s="177"/>
      <c r="E24" s="177"/>
      <c r="F24" s="177"/>
      <c r="G24" s="177"/>
      <c r="H24" s="177"/>
      <c r="I24" s="177"/>
      <c r="J24" s="177"/>
      <c r="K24" s="177"/>
      <c r="L24" s="177"/>
      <c r="M24" s="177"/>
      <c r="N24" s="177"/>
    </row>
    <row r="25" spans="1:14" s="16" customFormat="1" ht="18.75" customHeight="1" x14ac:dyDescent="0.3">
      <c r="A25" s="67"/>
      <c r="B25" s="62"/>
      <c r="C25" s="62"/>
      <c r="D25" s="62"/>
      <c r="E25" s="62"/>
      <c r="F25" s="62"/>
      <c r="G25" s="62"/>
      <c r="H25" s="62"/>
      <c r="I25" s="62"/>
      <c r="J25" s="62"/>
      <c r="K25" s="62"/>
      <c r="L25" s="62"/>
      <c r="M25" s="62"/>
      <c r="N25" s="62"/>
    </row>
    <row r="26" spans="1:14" s="16" customFormat="1" ht="15.75" customHeight="1" x14ac:dyDescent="0.3">
      <c r="A26" s="176" t="s">
        <v>93</v>
      </c>
      <c r="B26" s="176"/>
      <c r="C26" s="176"/>
      <c r="D26" s="176"/>
      <c r="E26" s="176"/>
      <c r="F26" s="176"/>
      <c r="G26" s="176"/>
      <c r="H26" s="176"/>
      <c r="I26" s="176"/>
      <c r="J26" s="176"/>
      <c r="K26" s="176"/>
      <c r="L26" s="176"/>
      <c r="M26" s="176"/>
      <c r="N26" s="176"/>
    </row>
    <row r="27" spans="1:14" s="16" customFormat="1" ht="18.75" customHeight="1" x14ac:dyDescent="0.3">
      <c r="A27" s="64"/>
      <c r="B27" s="64"/>
      <c r="C27" s="64"/>
      <c r="D27" s="64"/>
      <c r="E27" s="64"/>
      <c r="F27" s="64"/>
      <c r="G27" s="64"/>
      <c r="H27" s="64"/>
      <c r="I27" s="64"/>
      <c r="J27" s="64"/>
      <c r="K27" s="64"/>
      <c r="L27" s="64"/>
      <c r="M27" s="64"/>
      <c r="N27" s="64"/>
    </row>
    <row r="28" spans="1:14" s="16" customFormat="1" ht="21" customHeight="1" x14ac:dyDescent="0.3">
      <c r="A28" s="176" t="s">
        <v>94</v>
      </c>
      <c r="B28" s="176"/>
      <c r="C28" s="176"/>
      <c r="D28" s="176"/>
      <c r="E28" s="176"/>
      <c r="F28" s="176"/>
      <c r="G28" s="176"/>
      <c r="H28" s="176"/>
      <c r="I28" s="176"/>
      <c r="J28" s="176"/>
      <c r="K28" s="176"/>
      <c r="L28" s="176"/>
      <c r="M28" s="176"/>
      <c r="N28" s="176"/>
    </row>
    <row r="29" spans="1:14" s="16" customFormat="1" ht="16.5" customHeight="1" x14ac:dyDescent="0.3">
      <c r="A29" s="64"/>
      <c r="B29" s="64"/>
      <c r="C29" s="64"/>
      <c r="D29" s="64"/>
      <c r="E29" s="64"/>
      <c r="F29" s="64"/>
      <c r="G29" s="64"/>
      <c r="H29" s="64"/>
      <c r="I29" s="64"/>
      <c r="J29" s="64"/>
      <c r="K29" s="64"/>
      <c r="L29" s="64"/>
      <c r="M29" s="64"/>
      <c r="N29" s="64"/>
    </row>
    <row r="30" spans="1:14" s="16" customFormat="1" ht="69.75" customHeight="1" x14ac:dyDescent="0.3">
      <c r="A30" s="176" t="s">
        <v>95</v>
      </c>
      <c r="B30" s="176"/>
      <c r="C30" s="176"/>
      <c r="D30" s="176"/>
      <c r="E30" s="176"/>
      <c r="F30" s="176"/>
      <c r="G30" s="176"/>
      <c r="H30" s="176"/>
      <c r="I30" s="176"/>
      <c r="J30" s="176"/>
      <c r="K30" s="176"/>
      <c r="L30" s="176"/>
      <c r="M30" s="176"/>
      <c r="N30" s="176"/>
    </row>
    <row r="31" spans="1:14" s="16" customFormat="1" ht="18.75" customHeight="1" x14ac:dyDescent="0.3">
      <c r="A31" s="64"/>
      <c r="B31" s="64"/>
      <c r="C31" s="64"/>
      <c r="D31" s="64"/>
      <c r="E31" s="64"/>
      <c r="F31" s="64"/>
      <c r="G31" s="64"/>
      <c r="H31" s="64"/>
      <c r="I31" s="64"/>
      <c r="J31" s="64"/>
      <c r="K31" s="64"/>
      <c r="L31" s="64"/>
      <c r="M31" s="64"/>
      <c r="N31" s="64"/>
    </row>
    <row r="32" spans="1:14" s="16" customFormat="1" ht="18.75" customHeight="1" x14ac:dyDescent="0.3">
      <c r="A32" s="68" t="s">
        <v>96</v>
      </c>
      <c r="B32" s="43"/>
      <c r="C32" s="69"/>
    </row>
    <row r="33" spans="1:2" s="16" customFormat="1" ht="18.75" customHeight="1" x14ac:dyDescent="0.3">
      <c r="A33" s="70"/>
      <c r="B33" s="16" t="s">
        <v>97</v>
      </c>
    </row>
    <row r="34" spans="1:2" s="16" customFormat="1" ht="18.75" customHeight="1" x14ac:dyDescent="0.3">
      <c r="A34" s="70"/>
      <c r="B34" s="16" t="s">
        <v>98</v>
      </c>
    </row>
    <row r="35" spans="1:2" s="16" customFormat="1" ht="18.75" customHeight="1" x14ac:dyDescent="0.3">
      <c r="A35" s="70"/>
    </row>
    <row r="36" spans="1:2" s="16" customFormat="1" ht="20.25" customHeight="1" x14ac:dyDescent="0.35">
      <c r="A36" s="60"/>
    </row>
    <row r="37" spans="1:2" s="16" customFormat="1" ht="20.25" customHeight="1" x14ac:dyDescent="0.35">
      <c r="A37" s="60" t="s">
        <v>99</v>
      </c>
    </row>
    <row r="38" spans="1:2" s="16" customFormat="1" ht="20.25" customHeight="1" x14ac:dyDescent="0.35">
      <c r="A38" s="60"/>
    </row>
    <row r="39" spans="1:2" s="16" customFormat="1" ht="20.25" customHeight="1" x14ac:dyDescent="0.35">
      <c r="A39" s="60"/>
    </row>
    <row r="40" spans="1:2" s="16" customFormat="1" ht="20.25" customHeight="1" x14ac:dyDescent="0.35">
      <c r="A40" s="60"/>
    </row>
    <row r="41" spans="1:2" s="16" customFormat="1" ht="20.25" customHeight="1" x14ac:dyDescent="0.35">
      <c r="A41" s="60"/>
    </row>
    <row r="42" spans="1:2" s="16" customFormat="1" ht="20.25" customHeight="1" x14ac:dyDescent="0.35">
      <c r="A42" s="60"/>
    </row>
    <row r="43" spans="1:2" s="16" customFormat="1" ht="20.25" customHeight="1" x14ac:dyDescent="0.35">
      <c r="A43" s="60"/>
    </row>
    <row r="44" spans="1:2" s="16" customFormat="1" ht="20.25" customHeight="1" x14ac:dyDescent="0.35">
      <c r="A44" s="60"/>
    </row>
    <row r="45" spans="1:2" s="16" customFormat="1" ht="20.25" customHeight="1" x14ac:dyDescent="0.35">
      <c r="A45" s="60"/>
    </row>
    <row r="46" spans="1:2" s="16" customFormat="1" ht="20.25" customHeight="1" x14ac:dyDescent="0.35">
      <c r="A46" s="60"/>
    </row>
    <row r="47" spans="1:2" s="16" customFormat="1" ht="20.25" customHeight="1" x14ac:dyDescent="0.35">
      <c r="A47" s="60"/>
    </row>
    <row r="48" spans="1:2" s="16" customFormat="1" ht="20.25" customHeight="1" x14ac:dyDescent="0.35">
      <c r="A48" s="60"/>
    </row>
    <row r="49" spans="1:9" s="16" customFormat="1" ht="20.25" customHeight="1" x14ac:dyDescent="0.35">
      <c r="A49" s="60"/>
    </row>
    <row r="50" spans="1:9" s="16" customFormat="1" ht="20.25" customHeight="1" x14ac:dyDescent="0.35">
      <c r="A50" s="60"/>
    </row>
    <row r="51" spans="1:9" s="16" customFormat="1" ht="20.25" customHeight="1" x14ac:dyDescent="0.35">
      <c r="A51" s="60"/>
    </row>
    <row r="52" spans="1:9" s="16" customFormat="1" ht="15.6" x14ac:dyDescent="0.3">
      <c r="A52" s="176"/>
      <c r="B52" s="176"/>
      <c r="C52" s="176"/>
      <c r="D52" s="176"/>
      <c r="E52" s="176"/>
      <c r="F52" s="176"/>
      <c r="G52" s="176"/>
      <c r="H52" s="176"/>
      <c r="I52" s="176"/>
    </row>
    <row r="53" spans="1:9" s="16" customFormat="1" ht="15.6" x14ac:dyDescent="0.3">
      <c r="A53" s="64"/>
      <c r="B53" s="64"/>
      <c r="C53" s="64"/>
      <c r="D53" s="64"/>
      <c r="E53" s="64"/>
      <c r="F53" s="64"/>
      <c r="G53" s="64"/>
      <c r="H53" s="64"/>
      <c r="I53" s="64"/>
    </row>
    <row r="54" spans="1:9" s="16" customFormat="1" ht="15.6" x14ac:dyDescent="0.3">
      <c r="A54" s="64"/>
      <c r="B54" s="64"/>
      <c r="C54" s="64"/>
      <c r="D54" s="64"/>
      <c r="E54" s="64"/>
      <c r="F54" s="64"/>
      <c r="G54" s="64"/>
      <c r="H54" s="64"/>
      <c r="I54" s="64"/>
    </row>
    <row r="55" spans="1:9" s="16" customFormat="1" ht="15.6" x14ac:dyDescent="0.3">
      <c r="A55" s="64"/>
      <c r="B55" s="64"/>
      <c r="C55" s="64"/>
      <c r="D55" s="64"/>
      <c r="E55" s="64"/>
      <c r="F55" s="64"/>
      <c r="G55" s="64"/>
      <c r="H55" s="64"/>
      <c r="I55" s="64"/>
    </row>
    <row r="56" spans="1:9" s="16" customFormat="1" ht="15.6" x14ac:dyDescent="0.3">
      <c r="A56" s="64"/>
      <c r="B56" s="64"/>
      <c r="C56" s="64"/>
      <c r="D56" s="64"/>
      <c r="E56" s="64"/>
      <c r="F56" s="64"/>
      <c r="G56" s="64"/>
      <c r="H56" s="64"/>
      <c r="I56" s="64"/>
    </row>
    <row r="57" spans="1:9" s="16" customFormat="1" ht="15.6" x14ac:dyDescent="0.3">
      <c r="A57" s="64"/>
      <c r="B57" s="64"/>
      <c r="C57" s="64"/>
      <c r="D57" s="64"/>
      <c r="E57" s="64"/>
      <c r="F57" s="64"/>
      <c r="G57" s="64"/>
      <c r="H57" s="64"/>
      <c r="I57" s="64"/>
    </row>
    <row r="58" spans="1:9" ht="25.8" x14ac:dyDescent="0.5">
      <c r="A58" s="71" t="s">
        <v>159</v>
      </c>
      <c r="B58" s="72"/>
      <c r="C58" s="72"/>
      <c r="D58" s="72"/>
      <c r="E58" s="72"/>
    </row>
    <row r="59" spans="1:9" ht="15.6" x14ac:dyDescent="0.3">
      <c r="A59" s="73" t="s">
        <v>158</v>
      </c>
      <c r="B59" s="16"/>
      <c r="C59" s="73"/>
      <c r="D59" s="74">
        <v>0.67</v>
      </c>
      <c r="E59" s="4" t="s">
        <v>162</v>
      </c>
    </row>
    <row r="60" spans="1:9" x14ac:dyDescent="0.3">
      <c r="A60" s="75" t="s">
        <v>161</v>
      </c>
      <c r="B60" s="76"/>
      <c r="C60" s="77"/>
    </row>
    <row r="61" spans="1:9" x14ac:dyDescent="0.3">
      <c r="A61" s="75"/>
      <c r="B61" s="76"/>
      <c r="C61" s="77"/>
    </row>
    <row r="62" spans="1:9" ht="43.2" x14ac:dyDescent="0.3">
      <c r="A62" s="78"/>
      <c r="B62" s="78"/>
      <c r="C62" s="79" t="s">
        <v>100</v>
      </c>
      <c r="D62" s="80" t="s">
        <v>101</v>
      </c>
      <c r="E62" s="81" t="s">
        <v>102</v>
      </c>
    </row>
    <row r="63" spans="1:9" x14ac:dyDescent="0.3">
      <c r="A63" s="82" t="s">
        <v>103</v>
      </c>
      <c r="B63" s="82" t="s">
        <v>104</v>
      </c>
      <c r="C63" s="83">
        <v>50</v>
      </c>
      <c r="D63" s="84">
        <f>C63*D59</f>
        <v>33.5</v>
      </c>
      <c r="E63" s="85">
        <f>D63*2</f>
        <v>67</v>
      </c>
      <c r="I63" s="76"/>
    </row>
    <row r="64" spans="1:9" x14ac:dyDescent="0.3">
      <c r="A64" s="86"/>
      <c r="B64" s="87" t="s">
        <v>105</v>
      </c>
      <c r="C64" s="88">
        <v>12</v>
      </c>
      <c r="D64" s="89">
        <f>C64*$D$59</f>
        <v>8.0400000000000009</v>
      </c>
      <c r="E64" s="90">
        <f t="shared" ref="E64:E94" si="0">D64*2</f>
        <v>16.080000000000002</v>
      </c>
    </row>
    <row r="65" spans="1:5" x14ac:dyDescent="0.3">
      <c r="A65" s="86"/>
      <c r="B65" s="87" t="s">
        <v>106</v>
      </c>
      <c r="C65" s="88">
        <v>30</v>
      </c>
      <c r="D65" s="89">
        <f t="shared" ref="D65:D78" si="1">C65*$D$59</f>
        <v>20.100000000000001</v>
      </c>
      <c r="E65" s="90">
        <f t="shared" si="0"/>
        <v>40.200000000000003</v>
      </c>
    </row>
    <row r="66" spans="1:5" x14ac:dyDescent="0.3">
      <c r="A66" s="86"/>
      <c r="B66" s="87" t="s">
        <v>107</v>
      </c>
      <c r="C66" s="88">
        <v>40</v>
      </c>
      <c r="D66" s="89">
        <f t="shared" si="1"/>
        <v>26.8</v>
      </c>
      <c r="E66" s="90">
        <f t="shared" si="0"/>
        <v>53.6</v>
      </c>
    </row>
    <row r="67" spans="1:5" x14ac:dyDescent="0.3">
      <c r="A67" s="86"/>
      <c r="B67" s="87" t="s">
        <v>108</v>
      </c>
      <c r="C67" s="88">
        <v>75</v>
      </c>
      <c r="D67" s="89">
        <f t="shared" si="1"/>
        <v>50.25</v>
      </c>
      <c r="E67" s="90">
        <f t="shared" si="0"/>
        <v>100.5</v>
      </c>
    </row>
    <row r="68" spans="1:5" x14ac:dyDescent="0.3">
      <c r="A68" s="86"/>
      <c r="B68" s="87" t="s">
        <v>109</v>
      </c>
      <c r="C68" s="88">
        <v>10</v>
      </c>
      <c r="D68" s="89">
        <f t="shared" si="1"/>
        <v>6.7</v>
      </c>
      <c r="E68" s="90">
        <f t="shared" si="0"/>
        <v>13.4</v>
      </c>
    </row>
    <row r="69" spans="1:5" x14ac:dyDescent="0.3">
      <c r="A69" s="86"/>
      <c r="B69" s="87" t="s">
        <v>110</v>
      </c>
      <c r="C69" s="88">
        <v>25</v>
      </c>
      <c r="D69" s="89">
        <f t="shared" si="1"/>
        <v>16.75</v>
      </c>
      <c r="E69" s="90">
        <f t="shared" si="0"/>
        <v>33.5</v>
      </c>
    </row>
    <row r="70" spans="1:5" x14ac:dyDescent="0.3">
      <c r="A70" s="86"/>
      <c r="B70" s="87" t="s">
        <v>111</v>
      </c>
      <c r="C70" s="88">
        <v>35</v>
      </c>
      <c r="D70" s="89">
        <f t="shared" si="1"/>
        <v>23.450000000000003</v>
      </c>
      <c r="E70" s="90">
        <f t="shared" si="0"/>
        <v>46.900000000000006</v>
      </c>
    </row>
    <row r="71" spans="1:5" x14ac:dyDescent="0.3">
      <c r="A71" s="86"/>
      <c r="B71" s="87" t="s">
        <v>112</v>
      </c>
      <c r="C71" s="88">
        <v>18</v>
      </c>
      <c r="D71" s="89">
        <f t="shared" si="1"/>
        <v>12.06</v>
      </c>
      <c r="E71" s="90">
        <f t="shared" si="0"/>
        <v>24.12</v>
      </c>
    </row>
    <row r="72" spans="1:5" x14ac:dyDescent="0.3">
      <c r="A72" s="86"/>
      <c r="B72" s="87" t="s">
        <v>113</v>
      </c>
      <c r="C72" s="88">
        <v>60</v>
      </c>
      <c r="D72" s="89">
        <f t="shared" si="1"/>
        <v>40.200000000000003</v>
      </c>
      <c r="E72" s="90">
        <f t="shared" si="0"/>
        <v>80.400000000000006</v>
      </c>
    </row>
    <row r="73" spans="1:5" x14ac:dyDescent="0.3">
      <c r="A73" s="86"/>
      <c r="B73" s="87" t="s">
        <v>114</v>
      </c>
      <c r="C73" s="88">
        <v>7</v>
      </c>
      <c r="D73" s="89">
        <f t="shared" si="1"/>
        <v>4.6900000000000004</v>
      </c>
      <c r="E73" s="90">
        <f t="shared" si="0"/>
        <v>9.3800000000000008</v>
      </c>
    </row>
    <row r="74" spans="1:5" x14ac:dyDescent="0.3">
      <c r="A74" s="86"/>
      <c r="B74" s="87" t="s">
        <v>115</v>
      </c>
      <c r="C74" s="88">
        <v>20</v>
      </c>
      <c r="D74" s="89">
        <f t="shared" si="1"/>
        <v>13.4</v>
      </c>
      <c r="E74" s="90">
        <f t="shared" si="0"/>
        <v>26.8</v>
      </c>
    </row>
    <row r="75" spans="1:5" x14ac:dyDescent="0.3">
      <c r="A75" s="86"/>
      <c r="B75" s="87" t="s">
        <v>116</v>
      </c>
      <c r="C75" s="88">
        <v>5</v>
      </c>
      <c r="D75" s="89">
        <f t="shared" si="1"/>
        <v>3.35</v>
      </c>
      <c r="E75" s="90">
        <f t="shared" si="0"/>
        <v>6.7</v>
      </c>
    </row>
    <row r="76" spans="1:5" x14ac:dyDescent="0.3">
      <c r="A76" s="86"/>
      <c r="B76" s="87" t="s">
        <v>117</v>
      </c>
      <c r="C76" s="88">
        <v>82</v>
      </c>
      <c r="D76" s="89">
        <f t="shared" si="1"/>
        <v>54.940000000000005</v>
      </c>
      <c r="E76" s="90">
        <f t="shared" si="0"/>
        <v>109.88000000000001</v>
      </c>
    </row>
    <row r="77" spans="1:5" x14ac:dyDescent="0.3">
      <c r="A77" s="86"/>
      <c r="B77" s="87" t="s">
        <v>118</v>
      </c>
      <c r="C77" s="88">
        <v>35</v>
      </c>
      <c r="D77" s="89">
        <f t="shared" si="1"/>
        <v>23.450000000000003</v>
      </c>
      <c r="E77" s="90">
        <f t="shared" si="0"/>
        <v>46.900000000000006</v>
      </c>
    </row>
    <row r="78" spans="1:5" x14ac:dyDescent="0.3">
      <c r="A78" s="86"/>
      <c r="B78" s="87" t="s">
        <v>119</v>
      </c>
      <c r="C78" s="88">
        <v>10</v>
      </c>
      <c r="D78" s="89">
        <f t="shared" si="1"/>
        <v>6.7</v>
      </c>
      <c r="E78" s="90">
        <f t="shared" si="0"/>
        <v>13.4</v>
      </c>
    </row>
    <row r="79" spans="1:5" x14ac:dyDescent="0.3">
      <c r="A79" s="91"/>
      <c r="B79" s="91" t="s">
        <v>120</v>
      </c>
      <c r="C79" s="92">
        <v>45</v>
      </c>
      <c r="D79" s="93">
        <f>C79*D59</f>
        <v>30.150000000000002</v>
      </c>
      <c r="E79" s="94">
        <f t="shared" si="0"/>
        <v>60.300000000000004</v>
      </c>
    </row>
    <row r="80" spans="1:5" x14ac:dyDescent="0.3">
      <c r="A80" s="95" t="s">
        <v>121</v>
      </c>
      <c r="B80" s="96" t="s">
        <v>122</v>
      </c>
      <c r="C80" s="97">
        <v>50</v>
      </c>
      <c r="D80" s="98">
        <f>C80*D59</f>
        <v>33.5</v>
      </c>
      <c r="E80" s="98">
        <f t="shared" si="0"/>
        <v>67</v>
      </c>
    </row>
    <row r="81" spans="1:5" x14ac:dyDescent="0.3">
      <c r="A81" s="99"/>
      <c r="B81" s="100" t="s">
        <v>123</v>
      </c>
      <c r="C81" s="101">
        <v>43</v>
      </c>
      <c r="D81" s="102">
        <f>C81*$D$59</f>
        <v>28.810000000000002</v>
      </c>
      <c r="E81" s="102">
        <f t="shared" si="0"/>
        <v>57.620000000000005</v>
      </c>
    </row>
    <row r="82" spans="1:5" x14ac:dyDescent="0.3">
      <c r="A82" s="99"/>
      <c r="B82" s="100" t="s">
        <v>124</v>
      </c>
      <c r="C82" s="101">
        <v>59</v>
      </c>
      <c r="D82" s="102">
        <f t="shared" ref="D82:D88" si="2">C82*$D$59</f>
        <v>39.53</v>
      </c>
      <c r="E82" s="102">
        <f t="shared" si="0"/>
        <v>79.06</v>
      </c>
    </row>
    <row r="83" spans="1:5" x14ac:dyDescent="0.3">
      <c r="A83" s="99"/>
      <c r="B83" s="100" t="s">
        <v>125</v>
      </c>
      <c r="C83" s="101">
        <v>95</v>
      </c>
      <c r="D83" s="102">
        <f t="shared" si="2"/>
        <v>63.650000000000006</v>
      </c>
      <c r="E83" s="102">
        <f t="shared" si="0"/>
        <v>127.30000000000001</v>
      </c>
    </row>
    <row r="84" spans="1:5" x14ac:dyDescent="0.3">
      <c r="A84" s="99"/>
      <c r="B84" s="100" t="s">
        <v>126</v>
      </c>
      <c r="C84" s="101">
        <v>57</v>
      </c>
      <c r="D84" s="102">
        <f t="shared" si="2"/>
        <v>38.190000000000005</v>
      </c>
      <c r="E84" s="102">
        <f t="shared" si="0"/>
        <v>76.38000000000001</v>
      </c>
    </row>
    <row r="85" spans="1:5" x14ac:dyDescent="0.3">
      <c r="A85" s="99"/>
      <c r="B85" s="100" t="s">
        <v>127</v>
      </c>
      <c r="C85" s="101">
        <v>170</v>
      </c>
      <c r="D85" s="102">
        <f t="shared" si="2"/>
        <v>113.9</v>
      </c>
      <c r="E85" s="102">
        <f t="shared" si="0"/>
        <v>227.8</v>
      </c>
    </row>
    <row r="86" spans="1:5" x14ac:dyDescent="0.3">
      <c r="A86" s="99"/>
      <c r="B86" s="100" t="s">
        <v>128</v>
      </c>
      <c r="C86" s="101">
        <v>38</v>
      </c>
      <c r="D86" s="102">
        <f t="shared" si="2"/>
        <v>25.46</v>
      </c>
      <c r="E86" s="102">
        <f t="shared" si="0"/>
        <v>50.92</v>
      </c>
    </row>
    <row r="87" spans="1:5" ht="16.5" customHeight="1" x14ac:dyDescent="0.3">
      <c r="A87" s="99"/>
      <c r="B87" s="100" t="s">
        <v>129</v>
      </c>
      <c r="C87" s="101">
        <v>51</v>
      </c>
      <c r="D87" s="102">
        <f t="shared" si="2"/>
        <v>34.17</v>
      </c>
      <c r="E87" s="102">
        <f t="shared" si="0"/>
        <v>68.34</v>
      </c>
    </row>
    <row r="88" spans="1:5" x14ac:dyDescent="0.3">
      <c r="A88" s="99"/>
      <c r="B88" s="100" t="s">
        <v>130</v>
      </c>
      <c r="C88" s="101">
        <v>60</v>
      </c>
      <c r="D88" s="102">
        <f t="shared" si="2"/>
        <v>40.200000000000003</v>
      </c>
      <c r="E88" s="102">
        <f t="shared" si="0"/>
        <v>80.400000000000006</v>
      </c>
    </row>
    <row r="89" spans="1:5" x14ac:dyDescent="0.3">
      <c r="A89" s="103"/>
      <c r="B89" s="104" t="s">
        <v>131</v>
      </c>
      <c r="C89" s="105">
        <v>59</v>
      </c>
      <c r="D89" s="106">
        <f>C89*D59</f>
        <v>39.53</v>
      </c>
      <c r="E89" s="106">
        <f t="shared" si="0"/>
        <v>79.06</v>
      </c>
    </row>
    <row r="90" spans="1:5" x14ac:dyDescent="0.3">
      <c r="A90" s="107" t="s">
        <v>132</v>
      </c>
      <c r="B90" s="108" t="s">
        <v>133</v>
      </c>
      <c r="C90" s="109">
        <v>115</v>
      </c>
      <c r="D90" s="110">
        <f>C90*D59</f>
        <v>77.050000000000011</v>
      </c>
      <c r="E90" s="110">
        <f t="shared" si="0"/>
        <v>154.10000000000002</v>
      </c>
    </row>
    <row r="91" spans="1:5" x14ac:dyDescent="0.3">
      <c r="A91" s="111"/>
      <c r="B91" s="112" t="s">
        <v>134</v>
      </c>
      <c r="C91" s="113">
        <v>80</v>
      </c>
      <c r="D91" s="114">
        <f>C91*$D$59</f>
        <v>53.6</v>
      </c>
      <c r="E91" s="114">
        <f t="shared" si="0"/>
        <v>107.2</v>
      </c>
    </row>
    <row r="92" spans="1:5" x14ac:dyDescent="0.3">
      <c r="A92" s="111"/>
      <c r="B92" s="112" t="s">
        <v>135</v>
      </c>
      <c r="C92" s="113">
        <v>259</v>
      </c>
      <c r="D92" s="114">
        <f>C92*$D$59</f>
        <v>173.53</v>
      </c>
      <c r="E92" s="114">
        <f t="shared" si="0"/>
        <v>347.06</v>
      </c>
    </row>
    <row r="93" spans="1:5" x14ac:dyDescent="0.3">
      <c r="A93" s="111"/>
      <c r="B93" s="112" t="s">
        <v>136</v>
      </c>
      <c r="C93" s="113">
        <v>125</v>
      </c>
      <c r="D93" s="114">
        <f>C93*$D$59</f>
        <v>83.75</v>
      </c>
      <c r="E93" s="114">
        <f t="shared" si="0"/>
        <v>167.5</v>
      </c>
    </row>
    <row r="94" spans="1:5" x14ac:dyDescent="0.3">
      <c r="A94" s="111"/>
      <c r="B94" s="112" t="s">
        <v>137</v>
      </c>
      <c r="C94" s="113">
        <v>55</v>
      </c>
      <c r="D94" s="114">
        <f>C94*$D$59</f>
        <v>36.85</v>
      </c>
      <c r="E94" s="114">
        <f t="shared" si="0"/>
        <v>73.7</v>
      </c>
    </row>
    <row r="95" spans="1:5" x14ac:dyDescent="0.3">
      <c r="A95" s="115"/>
      <c r="B95" s="116" t="s">
        <v>138</v>
      </c>
      <c r="C95" s="117">
        <v>51</v>
      </c>
      <c r="D95" s="118">
        <f>C95*D59</f>
        <v>34.17</v>
      </c>
      <c r="E95" s="118">
        <f>D95*2</f>
        <v>68.34</v>
      </c>
    </row>
    <row r="96" spans="1:5" x14ac:dyDescent="0.3">
      <c r="A96" s="75"/>
      <c r="B96" s="119"/>
      <c r="C96" s="120"/>
      <c r="D96" s="121"/>
      <c r="E96" s="121"/>
    </row>
    <row r="97" spans="1:9" ht="10.199999999999999" customHeight="1" x14ac:dyDescent="0.3">
      <c r="A97" s="122"/>
      <c r="B97" s="76"/>
      <c r="C97" s="123"/>
    </row>
    <row r="98" spans="1:9" x14ac:dyDescent="0.3">
      <c r="A98" s="184"/>
      <c r="B98" s="184"/>
      <c r="C98" s="184"/>
      <c r="D98" s="184"/>
      <c r="E98" s="184"/>
    </row>
    <row r="99" spans="1:9" x14ac:dyDescent="0.3">
      <c r="A99" s="179"/>
      <c r="B99" s="179"/>
      <c r="C99" s="179"/>
      <c r="D99" s="179"/>
      <c r="E99" s="179"/>
      <c r="F99" s="179"/>
      <c r="G99" s="179"/>
      <c r="H99" s="179"/>
      <c r="I99" s="179"/>
    </row>
    <row r="100" spans="1:9" x14ac:dyDescent="0.3">
      <c r="A100" s="122"/>
      <c r="B100" s="76"/>
      <c r="C100" s="123"/>
      <c r="D100" s="76"/>
    </row>
  </sheetData>
  <mergeCells count="18">
    <mergeCell ref="A99:I99"/>
    <mergeCell ref="A14:N14"/>
    <mergeCell ref="A17:N17"/>
    <mergeCell ref="A19:N19"/>
    <mergeCell ref="A21:N21"/>
    <mergeCell ref="A22:N22"/>
    <mergeCell ref="A24:N24"/>
    <mergeCell ref="A26:N26"/>
    <mergeCell ref="A28:N28"/>
    <mergeCell ref="A30:N30"/>
    <mergeCell ref="A52:I52"/>
    <mergeCell ref="A98:E98"/>
    <mergeCell ref="A12:N12"/>
    <mergeCell ref="A3:N3"/>
    <mergeCell ref="A7:N7"/>
    <mergeCell ref="A8:N8"/>
    <mergeCell ref="A9:N9"/>
    <mergeCell ref="A10:N10"/>
  </mergeCells>
  <hyperlinks>
    <hyperlink ref="A21" r:id="rId1" display="https://www.gsa.gov/travel-resources" xr:uid="{C7B0EB8A-2932-4799-92CD-23D84A46B45C}"/>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7C084-BD1F-46FD-BC32-890E9F206123}">
  <dimension ref="A1:L34"/>
  <sheetViews>
    <sheetView workbookViewId="0">
      <selection activeCell="U23" sqref="U23"/>
    </sheetView>
  </sheetViews>
  <sheetFormatPr defaultRowHeight="14.4" x14ac:dyDescent="0.3"/>
  <cols>
    <col min="1" max="1" width="18.88671875" customWidth="1"/>
  </cols>
  <sheetData>
    <row r="1" spans="1:12" ht="15.6" x14ac:dyDescent="0.3">
      <c r="A1" s="124" t="s">
        <v>139</v>
      </c>
      <c r="B1" s="41"/>
      <c r="C1" s="41"/>
      <c r="D1" s="41"/>
      <c r="E1" s="41"/>
      <c r="F1" s="41"/>
      <c r="G1" s="41"/>
      <c r="H1" s="41"/>
      <c r="I1" s="41"/>
      <c r="J1" s="41"/>
      <c r="K1" s="41"/>
      <c r="L1" s="41"/>
    </row>
    <row r="2" spans="1:12" x14ac:dyDescent="0.3">
      <c r="A2" t="s">
        <v>140</v>
      </c>
    </row>
    <row r="3" spans="1:12" x14ac:dyDescent="0.3">
      <c r="A3" t="s">
        <v>141</v>
      </c>
    </row>
    <row r="4" spans="1:12" s="126" customFormat="1" x14ac:dyDescent="0.3">
      <c r="A4" s="125" t="s">
        <v>142</v>
      </c>
    </row>
    <row r="5" spans="1:12" x14ac:dyDescent="0.3">
      <c r="A5" s="127"/>
    </row>
    <row r="6" spans="1:12" x14ac:dyDescent="0.3">
      <c r="A6" s="128" t="s">
        <v>143</v>
      </c>
    </row>
    <row r="7" spans="1:12" x14ac:dyDescent="0.3">
      <c r="A7" s="129" t="s">
        <v>144</v>
      </c>
    </row>
    <row r="8" spans="1:12" x14ac:dyDescent="0.3">
      <c r="A8" s="130" t="s">
        <v>145</v>
      </c>
    </row>
    <row r="9" spans="1:12" x14ac:dyDescent="0.3">
      <c r="A9" s="131" t="s">
        <v>146</v>
      </c>
    </row>
    <row r="10" spans="1:12" x14ac:dyDescent="0.3">
      <c r="A10" s="132" t="s">
        <v>147</v>
      </c>
    </row>
    <row r="11" spans="1:12" x14ac:dyDescent="0.3">
      <c r="A11" s="132" t="s">
        <v>148</v>
      </c>
    </row>
    <row r="12" spans="1:12" x14ac:dyDescent="0.3">
      <c r="A12" s="132" t="s">
        <v>149</v>
      </c>
    </row>
    <row r="13" spans="1:12" x14ac:dyDescent="0.3">
      <c r="A13" s="132" t="s">
        <v>150</v>
      </c>
    </row>
    <row r="14" spans="1:12" x14ac:dyDescent="0.3">
      <c r="A14" s="132" t="s">
        <v>151</v>
      </c>
    </row>
    <row r="15" spans="1:12" x14ac:dyDescent="0.3">
      <c r="A15" s="131" t="s">
        <v>152</v>
      </c>
    </row>
    <row r="16" spans="1:12" x14ac:dyDescent="0.3">
      <c r="A16" s="131" t="s">
        <v>153</v>
      </c>
    </row>
    <row r="17" spans="1:8" x14ac:dyDescent="0.3">
      <c r="A17" s="128" t="s">
        <v>154</v>
      </c>
    </row>
    <row r="18" spans="1:8" x14ac:dyDescent="0.3">
      <c r="A18" s="129" t="s">
        <v>155</v>
      </c>
    </row>
    <row r="19" spans="1:8" x14ac:dyDescent="0.3">
      <c r="A19" s="130" t="s">
        <v>156</v>
      </c>
    </row>
    <row r="20" spans="1:8" x14ac:dyDescent="0.3">
      <c r="A20" s="131" t="s">
        <v>157</v>
      </c>
    </row>
    <row r="21" spans="1:8" x14ac:dyDescent="0.3">
      <c r="A21" s="131" t="s">
        <v>152</v>
      </c>
    </row>
    <row r="22" spans="1:8" x14ac:dyDescent="0.3">
      <c r="A22" s="131" t="s">
        <v>153</v>
      </c>
    </row>
    <row r="23" spans="1:8" x14ac:dyDescent="0.3">
      <c r="A23" s="128"/>
    </row>
    <row r="25" spans="1:8" x14ac:dyDescent="0.3">
      <c r="A25" s="133"/>
    </row>
    <row r="26" spans="1:8" x14ac:dyDescent="0.3">
      <c r="A26" s="133"/>
    </row>
    <row r="27" spans="1:8" x14ac:dyDescent="0.3">
      <c r="A27" s="133"/>
    </row>
    <row r="28" spans="1:8" x14ac:dyDescent="0.3">
      <c r="A28" s="133"/>
    </row>
    <row r="29" spans="1:8" x14ac:dyDescent="0.3">
      <c r="A29" s="134"/>
    </row>
    <row r="30" spans="1:8" s="126" customFormat="1" x14ac:dyDescent="0.3">
      <c r="A30" s="135"/>
      <c r="B30" s="136"/>
      <c r="C30" s="136"/>
      <c r="D30" s="136"/>
      <c r="E30" s="136"/>
      <c r="F30" s="136"/>
      <c r="G30" s="136"/>
      <c r="H30" s="136"/>
    </row>
    <row r="31" spans="1:8" x14ac:dyDescent="0.3">
      <c r="A31" s="134"/>
      <c r="B31" s="126"/>
    </row>
    <row r="32" spans="1:8" x14ac:dyDescent="0.3">
      <c r="B32" s="137"/>
    </row>
    <row r="33" spans="1:2" x14ac:dyDescent="0.3">
      <c r="A33" s="134"/>
      <c r="B33" s="126"/>
    </row>
    <row r="34" spans="1:2" x14ac:dyDescent="0.3">
      <c r="B34" s="137"/>
    </row>
  </sheetData>
  <hyperlinks>
    <hyperlink ref="A7" r:id="rId1" display="http://www.enterprise.com/" xr:uid="{90DE349F-F80E-4C63-B7A3-4D511AFC5004}"/>
    <hyperlink ref="A18" r:id="rId2" display="http://www.enterprise.com/" xr:uid="{6E77B541-AAE7-4700-9909-1015A43C4D2E}"/>
    <hyperlink ref="A4" r:id="rId3" display="mailto:Melissa.popp@eastcentral.edu" xr:uid="{33B101CA-C32B-4A85-A2EB-9C4F413A347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2024 Reimbursed Expenses</vt:lpstr>
      <vt:lpstr>2024 Non-Reimbursed Expenses</vt:lpstr>
      <vt:lpstr>Reimbursements &amp; Mileage Rates</vt:lpstr>
      <vt:lpstr>Enterprise Rentals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Kimberly Aguilar</cp:lastModifiedBy>
  <cp:lastPrinted>2024-01-02T19:49:08Z</cp:lastPrinted>
  <dcterms:created xsi:type="dcterms:W3CDTF">2024-01-02T16:59:54Z</dcterms:created>
  <dcterms:modified xsi:type="dcterms:W3CDTF">2024-01-02T20:42:42Z</dcterms:modified>
</cp:coreProperties>
</file>